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0220" windowHeight="4530" activeTab="0"/>
  </bookViews>
  <sheets>
    <sheet name="Hoja1" sheetId="1" r:id="rId1"/>
    <sheet name="Hoja2" sheetId="2" r:id="rId2"/>
    <sheet name="Hoja3"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<sst xmlns="http://schemas.openxmlformats.org/spreadsheetml/2006/main" count="115" uniqueCount="58">
  <si>
    <t>NOM</t>
  </si>
  <si>
    <t>CONCEPTES</t>
  </si>
  <si>
    <t>d'economia i règim intern</t>
  </si>
  <si>
    <t>Dietes Meritades</t>
  </si>
  <si>
    <t>Dietes Abonades</t>
  </si>
  <si>
    <t>Despeses de Telefonia</t>
  </si>
  <si>
    <t>Total Despesa</t>
  </si>
  <si>
    <t xml:space="preserve">batlle i regidor </t>
  </si>
  <si>
    <t>Josep Manel Ximenis</t>
  </si>
  <si>
    <t>Fèlix Galceran</t>
  </si>
  <si>
    <t>regidor de participació</t>
  </si>
  <si>
    <t>Sílvia Vàzquez</t>
  </si>
  <si>
    <t>regidora de sostenibilitat</t>
  </si>
  <si>
    <t>ambiental</t>
  </si>
  <si>
    <t>Jèssica Flores</t>
  </si>
  <si>
    <t>regidora de cultura i</t>
  </si>
  <si>
    <t>ensenyament</t>
  </si>
  <si>
    <t>Alfons Molons</t>
  </si>
  <si>
    <t>i territorial</t>
  </si>
  <si>
    <t>primer tinent d'alcalde i</t>
  </si>
  <si>
    <t xml:space="preserve">regidor de gestió urbanística </t>
  </si>
  <si>
    <t>Montserrat Carreras</t>
  </si>
  <si>
    <t>regidora de seguretat i</t>
  </si>
  <si>
    <t>prevenció</t>
  </si>
  <si>
    <t>tercera tinent d'alcalde i</t>
  </si>
  <si>
    <t xml:space="preserve">segona tinent d'alcalde i </t>
  </si>
  <si>
    <t>Helen Navarro</t>
  </si>
  <si>
    <t>regidora de cohesió social</t>
  </si>
  <si>
    <t>i assistència primària</t>
  </si>
  <si>
    <t>Joan Rabasseda</t>
  </si>
  <si>
    <t>regidor</t>
  </si>
  <si>
    <t>Tònia Vila</t>
  </si>
  <si>
    <t>regidora</t>
  </si>
  <si>
    <t>Marta de la Iglesia</t>
  </si>
  <si>
    <t>Josep Sànchez</t>
  </si>
  <si>
    <t>Ramon Planas</t>
  </si>
  <si>
    <t>Santi Morell</t>
  </si>
  <si>
    <t>Setembre '11</t>
  </si>
  <si>
    <t>Octubre' 11</t>
  </si>
  <si>
    <t>Novembre '11</t>
  </si>
  <si>
    <t>Desembre '11</t>
  </si>
  <si>
    <t>TOTAL ACUMULAT '11</t>
  </si>
  <si>
    <t>*Les dietes corresponen a les assistències a òrgans col·legiats, determinades per les bases del pressupost.</t>
  </si>
  <si>
    <t>*En aquest quadre no es contemplen les retencions a que estan sotmeses les quantitats.</t>
  </si>
  <si>
    <t>Gener '12</t>
  </si>
  <si>
    <t>Febrer '12</t>
  </si>
  <si>
    <t>Març '12</t>
  </si>
  <si>
    <t>Abril '12</t>
  </si>
  <si>
    <t>Maig '12</t>
  </si>
  <si>
    <t>Juny '12</t>
  </si>
  <si>
    <t>Juliol '12</t>
  </si>
  <si>
    <t>Agost '12</t>
  </si>
  <si>
    <t>Setembre '12</t>
  </si>
  <si>
    <t>Octubre' 12</t>
  </si>
  <si>
    <t>Desembre '12</t>
  </si>
  <si>
    <t>Novembre '12</t>
  </si>
  <si>
    <t>TOTAL ACUMULAT '12</t>
  </si>
  <si>
    <t>Angels Castillo</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</si>
</sst>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b/>
      <sz val="8"/>
      <color indexed="8"/>
      <name val="Calibri"/>
      <family val="2"/>
    </font>
    <font>
      <i/>
      <sz val="8"/>
      <color indexed="8"/>
      <name val="Calibri"/>
      <family val="2"/>
    </font>
    <font>
      <i/>
      <sz val="8"/>
      <name val="Calibri"/>
      <family val="2"/>
    </font>
    <font>
      <sz val="8"/>
      <color indexed="8"/>
      <name val="Calibri"/>
      <family val="2"/>
    </font>
    <font>
      <b/>
      <sz val="10"/>
      <color indexed="8"/>
      <name val="Calibri"/>
      <family val="2"/>
    </font>
    <font>
      <i/>
      <sz val="9"/>
      <color indexed="8"/>
      <name val="Calibri"/>
      <family val="2"/>
    </font>
    <font>
      <b/>
      <sz val="8"/>
      <color indexed="60"/>
      <name val="Calibri"/>
      <family val="0"/>
    </font>
    <font>
      <sz val="11"/>
      <color indexed="10"/>
      <name val="Calibri"/>
      <family val="2"/>
    </font>
    <font>
      <sz val="8"/>
      <color indexed="10"/>
      <name val="Calibri"/>
      <family val="2"/>
    </font>
    <font>
      <i/>
      <sz val="8"/>
      <color indexed="10"/>
      <name val="Calibri"/>
      <family val="2"/>
    </font>
    <font>
      <b/>
      <sz val="8"/>
      <color indexed="10"/>
      <name val="Calibri"/>
      <family val="2"/>
    </font>
    <font>
      <b/>
      <sz val="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lightUp">
        <bgColor indexed="9"/>
      </patternFill>
    </fill>
    <fill>
      <patternFill patternType="lightUp"/>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thick"/>
    </border>
    <border>
      <left style="medium"/>
      <right style="medium"/>
      <top style="medium"/>
      <bottom style="medium"/>
    </border>
    <border>
      <left>
        <color indexed="63"/>
      </left>
      <right>
        <color indexed="63"/>
      </right>
      <top style="medium"/>
      <bottom style="medium"/>
    </border>
    <border>
      <left style="medium"/>
      <right style="medium"/>
      <top style="thick"/>
      <bottom style="double"/>
    </border>
    <border>
      <left>
        <color indexed="63"/>
      </left>
      <right>
        <color indexed="63"/>
      </right>
      <top style="thick"/>
      <bottom style="double"/>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ck"/>
      <bottom>
        <color indexed="63"/>
      </bottom>
    </border>
    <border>
      <left style="medium"/>
      <right style="medium"/>
      <top style="double"/>
      <bottom style="thin"/>
    </border>
    <border>
      <left>
        <color indexed="63"/>
      </left>
      <right>
        <color indexed="63"/>
      </right>
      <top style="double"/>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45">
    <xf numFmtId="0" fontId="0" fillId="0" borderId="0" xfId="0" applyFont="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3" fillId="0" borderId="13" xfId="0" applyFont="1" applyBorder="1" applyAlignment="1">
      <alignment horizontal="center"/>
    </xf>
    <xf numFmtId="43" fontId="3" fillId="0" borderId="13" xfId="46" applyFont="1" applyBorder="1" applyAlignment="1">
      <alignment horizontal="center"/>
    </xf>
    <xf numFmtId="43" fontId="3" fillId="0" borderId="14" xfId="46" applyFont="1" applyBorder="1" applyAlignment="1">
      <alignment horizontal="center"/>
    </xf>
    <xf numFmtId="43" fontId="4" fillId="0" borderId="14" xfId="46" applyFont="1" applyBorder="1" applyAlignment="1">
      <alignment horizontal="center"/>
    </xf>
    <xf numFmtId="0" fontId="5" fillId="0" borderId="15" xfId="0" applyFont="1" applyBorder="1" applyAlignment="1">
      <alignment horizontal="center"/>
    </xf>
    <xf numFmtId="43" fontId="5" fillId="0" borderId="15" xfId="46" applyFont="1" applyBorder="1" applyAlignment="1">
      <alignment horizontal="center"/>
    </xf>
    <xf numFmtId="43" fontId="5" fillId="0" borderId="0" xfId="46" applyFont="1" applyBorder="1" applyAlignment="1">
      <alignment horizontal="center"/>
    </xf>
    <xf numFmtId="43" fontId="5" fillId="33" borderId="11" xfId="0" applyNumberFormat="1" applyFont="1" applyFill="1" applyBorder="1" applyAlignment="1">
      <alignment/>
    </xf>
    <xf numFmtId="43" fontId="3" fillId="34" borderId="13" xfId="46" applyFont="1" applyFill="1" applyBorder="1" applyAlignment="1">
      <alignment horizontal="center"/>
    </xf>
    <xf numFmtId="0" fontId="3" fillId="35" borderId="16" xfId="0" applyFont="1" applyFill="1" applyBorder="1" applyAlignment="1">
      <alignment/>
    </xf>
    <xf numFmtId="0" fontId="5" fillId="35" borderId="17" xfId="0" applyFont="1" applyFill="1" applyBorder="1" applyAlignment="1">
      <alignment/>
    </xf>
    <xf numFmtId="0" fontId="3" fillId="35" borderId="17" xfId="0" applyFont="1" applyFill="1" applyBorder="1" applyAlignment="1">
      <alignment/>
    </xf>
    <xf numFmtId="0" fontId="7" fillId="0" borderId="0" xfId="0" applyFont="1" applyAlignment="1">
      <alignment/>
    </xf>
    <xf numFmtId="43" fontId="4" fillId="33" borderId="13" xfId="46" applyFont="1" applyFill="1" applyBorder="1" applyAlignment="1">
      <alignment horizontal="center"/>
    </xf>
    <xf numFmtId="43" fontId="5" fillId="33" borderId="15" xfId="46" applyFont="1" applyFill="1" applyBorder="1" applyAlignment="1">
      <alignment horizontal="center"/>
    </xf>
    <xf numFmtId="0" fontId="6" fillId="35" borderId="18" xfId="0" applyFont="1" applyFill="1" applyBorder="1" applyAlignment="1">
      <alignment/>
    </xf>
    <xf numFmtId="0" fontId="2" fillId="0" borderId="19" xfId="0" applyFont="1" applyBorder="1" applyAlignment="1">
      <alignment horizontal="center"/>
    </xf>
    <xf numFmtId="43" fontId="2" fillId="0" borderId="19" xfId="46" applyFont="1" applyBorder="1" applyAlignment="1">
      <alignment horizontal="center"/>
    </xf>
    <xf numFmtId="43" fontId="2" fillId="33" borderId="19" xfId="46" applyFont="1" applyFill="1" applyBorder="1" applyAlignment="1">
      <alignment horizontal="center"/>
    </xf>
    <xf numFmtId="43" fontId="2" fillId="33" borderId="19" xfId="46" applyFont="1" applyFill="1" applyBorder="1" applyAlignment="1">
      <alignment horizontal="center"/>
    </xf>
    <xf numFmtId="0" fontId="2" fillId="0" borderId="19" xfId="0" applyFont="1" applyBorder="1" applyAlignment="1">
      <alignment horizontal="center"/>
    </xf>
    <xf numFmtId="43" fontId="2" fillId="0" borderId="19" xfId="46" applyFont="1" applyBorder="1" applyAlignment="1">
      <alignment horizontal="center"/>
    </xf>
    <xf numFmtId="43" fontId="2" fillId="0" borderId="20" xfId="46" applyFont="1" applyBorder="1" applyAlignment="1">
      <alignment horizontal="center"/>
    </xf>
    <xf numFmtId="43" fontId="3" fillId="36" borderId="13" xfId="46" applyFont="1" applyFill="1" applyBorder="1" applyAlignment="1">
      <alignment horizontal="center"/>
    </xf>
    <xf numFmtId="43" fontId="3" fillId="37" borderId="13" xfId="46" applyFont="1" applyFill="1" applyBorder="1" applyAlignment="1">
      <alignment horizontal="center"/>
    </xf>
    <xf numFmtId="43" fontId="2" fillId="37" borderId="19" xfId="46" applyFont="1" applyFill="1" applyBorder="1" applyAlignment="1">
      <alignment horizontal="center"/>
    </xf>
    <xf numFmtId="43" fontId="5" fillId="37" borderId="15" xfId="46" applyFont="1" applyFill="1" applyBorder="1" applyAlignment="1">
      <alignment horizontal="center"/>
    </xf>
    <xf numFmtId="0" fontId="0" fillId="37" borderId="0" xfId="0" applyFill="1" applyAlignment="1">
      <alignment/>
    </xf>
    <xf numFmtId="43" fontId="0" fillId="0" borderId="0" xfId="0" applyNumberFormat="1" applyAlignment="1">
      <alignment/>
    </xf>
    <xf numFmtId="43" fontId="8" fillId="0" borderId="19" xfId="46" applyFont="1" applyFill="1" applyBorder="1" applyAlignment="1">
      <alignment horizontal="center"/>
    </xf>
    <xf numFmtId="0" fontId="9" fillId="0" borderId="0" xfId="0" applyFont="1" applyAlignment="1">
      <alignment/>
    </xf>
    <xf numFmtId="43" fontId="10" fillId="33" borderId="11" xfId="0" applyNumberFormat="1" applyFont="1" applyFill="1" applyBorder="1" applyAlignment="1">
      <alignment/>
    </xf>
    <xf numFmtId="43" fontId="11" fillId="37" borderId="13" xfId="46" applyFont="1" applyFill="1" applyBorder="1" applyAlignment="1">
      <alignment horizontal="center"/>
    </xf>
    <xf numFmtId="43" fontId="12" fillId="37" borderId="19" xfId="46" applyFont="1" applyFill="1" applyBorder="1" applyAlignment="1">
      <alignment horizontal="center"/>
    </xf>
    <xf numFmtId="43" fontId="10" fillId="37" borderId="15" xfId="46" applyFont="1" applyFill="1" applyBorder="1" applyAlignment="1">
      <alignment horizontal="center"/>
    </xf>
    <xf numFmtId="43" fontId="4" fillId="0" borderId="13" xfId="46" applyFont="1" applyBorder="1" applyAlignment="1">
      <alignment horizontal="center"/>
    </xf>
    <xf numFmtId="43" fontId="13" fillId="0" borderId="19" xfId="46" applyFont="1" applyBorder="1" applyAlignment="1">
      <alignment horizontal="center"/>
    </xf>
    <xf numFmtId="43" fontId="14" fillId="33" borderId="11" xfId="0" applyNumberFormat="1" applyFont="1" applyFill="1" applyBorder="1" applyAlignment="1">
      <alignment/>
    </xf>
    <xf numFmtId="0" fontId="14" fillId="33" borderId="11" xfId="0" applyFont="1" applyFill="1" applyBorder="1" applyAlignment="1">
      <alignment horizontal="center"/>
    </xf>
    <xf numFmtId="43" fontId="46" fillId="0" borderId="15" xfId="46" applyFont="1" applyFill="1" applyBorder="1" applyAlignment="1">
      <alignment horizontal="center"/>
    </xf>
    <xf numFmtId="43" fontId="46" fillId="0" borderId="15" xfId="46"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63</xdr:row>
      <xdr:rowOff>9525</xdr:rowOff>
    </xdr:from>
    <xdr:to>
      <xdr:col>14</xdr:col>
      <xdr:colOff>28575</xdr:colOff>
      <xdr:row>72</xdr:row>
      <xdr:rowOff>9525</xdr:rowOff>
    </xdr:to>
    <xdr:sp>
      <xdr:nvSpPr>
        <xdr:cNvPr id="1" name="1 CuadroTexto"/>
        <xdr:cNvSpPr txBox="1">
          <a:spLocks noChangeArrowheads="1"/>
        </xdr:cNvSpPr>
      </xdr:nvSpPr>
      <xdr:spPr>
        <a:xfrm>
          <a:off x="723900" y="12696825"/>
          <a:ext cx="11153775" cy="1981200"/>
        </a:xfrm>
        <a:prstGeom prst="rect">
          <a:avLst/>
        </a:prstGeom>
        <a:solidFill>
          <a:srgbClr val="FFFFFF"/>
        </a:solidFill>
        <a:ln w="9525" cmpd="sng">
          <a:solidFill>
            <a:srgbClr val="BCBCBC"/>
          </a:solidFill>
          <a:headEnd type="none"/>
          <a:tailEnd type="none"/>
        </a:ln>
      </xdr:spPr>
      <xdr:txBody>
        <a:bodyPr vertOverflow="clip" wrap="square" anchor="b"/>
        <a:p>
          <a:pPr algn="l">
            <a:defRPr/>
          </a:pPr>
          <a:r>
            <a:rPr lang="en-US" cap="none" sz="1100" b="0" i="0" u="none" baseline="0">
              <a:solidFill>
                <a:srgbClr val="000000"/>
              </a:solidFill>
              <a:latin typeface="Calibri"/>
              <a:ea typeface="Calibri"/>
              <a:cs typeface="Calibri"/>
            </a:rPr>
            <a:t>S</a:t>
          </a:r>
          <a:r>
            <a:rPr lang="en-US" cap="none" sz="1100" b="0" i="0" u="none" baseline="0">
              <a:solidFill>
                <a:srgbClr val="000000"/>
              </a:solidFill>
              <a:latin typeface="Calibri"/>
              <a:ea typeface="Calibri"/>
              <a:cs typeface="Calibri"/>
            </a:rPr>
            <a:t>’assignen als membres de la Corporació les següents quantitats per assistència al Ple, la Junta de Govern Local, les Comissions informatives, les reunions d’Àrea, els consells municipals, altres reunions convocades per l’alcaldia de les quals s’aixequi acta i a meses de contractació, sempre i quan no tinguin assignat un salari per estar  en règim de dedicació exclusiva: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Alcalde/essa:   </a:t>
          </a:r>
          <a:r>
            <a:rPr lang="en-US" cap="none" sz="1100" b="1" i="0" u="none" baseline="0">
              <a:solidFill>
                <a:srgbClr val="000000"/>
              </a:solidFill>
              <a:latin typeface="Calibri"/>
              <a:ea typeface="Calibri"/>
              <a:cs typeface="Calibri"/>
            </a:rPr>
            <a:t>175,10 EUR</a:t>
          </a:r>
          <a:r>
            <a:rPr lang="en-US" cap="none" sz="1100" b="0" i="0" u="none" baseline="0">
              <a:solidFill>
                <a:srgbClr val="000000"/>
              </a:solidFill>
              <a:latin typeface="Calibri"/>
              <a:ea typeface="Calibri"/>
              <a:cs typeface="Calibri"/>
            </a:rPr>
            <a:t>  per assistència al Ple, </a:t>
          </a:r>
          <a:r>
            <a:rPr lang="en-US" cap="none" sz="1100" b="1" i="0" u="none" baseline="0">
              <a:solidFill>
                <a:srgbClr val="000000"/>
              </a:solidFill>
              <a:latin typeface="Calibri"/>
              <a:ea typeface="Calibri"/>
              <a:cs typeface="Calibri"/>
            </a:rPr>
            <a:t>141,14 EUR</a:t>
          </a:r>
          <a:r>
            <a:rPr lang="en-US" cap="none" sz="1100" b="0" i="0" u="none" baseline="0">
              <a:solidFill>
                <a:srgbClr val="000000"/>
              </a:solidFill>
              <a:latin typeface="Calibri"/>
              <a:ea typeface="Calibri"/>
              <a:cs typeface="Calibri"/>
            </a:rPr>
            <a:t> per assistència a la Junta de Govern Local, </a:t>
          </a:r>
          <a:r>
            <a:rPr lang="en-US" cap="none" sz="1100" b="1" i="0" u="none" baseline="0">
              <a:solidFill>
                <a:srgbClr val="000000"/>
              </a:solidFill>
              <a:latin typeface="Calibri"/>
              <a:ea typeface="Calibri"/>
              <a:cs typeface="Calibri"/>
            </a:rPr>
            <a:t>105,06 EUR</a:t>
          </a:r>
          <a:r>
            <a:rPr lang="en-US" cap="none" sz="1100" b="0" i="0" u="none" baseline="0">
              <a:solidFill>
                <a:srgbClr val="000000"/>
              </a:solidFill>
              <a:latin typeface="Calibri"/>
              <a:ea typeface="Calibri"/>
              <a:cs typeface="Calibri"/>
            </a:rPr>
            <a:t> per assistència a les comissions informatives,  reunions d’àrea, consells municipals i altres reunions convocades per l’alcaldia, i </a:t>
          </a:r>
          <a:r>
            <a:rPr lang="en-US" cap="none" sz="1100" b="1" i="0" u="none" baseline="0">
              <a:solidFill>
                <a:srgbClr val="000000"/>
              </a:solidFill>
              <a:latin typeface="Calibri"/>
              <a:ea typeface="Calibri"/>
              <a:cs typeface="Calibri"/>
            </a:rPr>
            <a:t>72,16</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EUR.</a:t>
          </a:r>
          <a:r>
            <a:rPr lang="en-US" cap="none" sz="1100" b="0" i="0" u="none" baseline="0">
              <a:solidFill>
                <a:srgbClr val="000000"/>
              </a:solidFill>
              <a:latin typeface="Calibri"/>
              <a:ea typeface="Calibri"/>
              <a:cs typeface="Calibri"/>
            </a:rPr>
            <a:t> per assistència a les meses de contractació. En cap cas podrà superar el límit de </a:t>
          </a:r>
          <a:r>
            <a:rPr lang="en-US" cap="none" sz="1100" b="1" i="0" u="none" baseline="0">
              <a:solidFill>
                <a:srgbClr val="000000"/>
              </a:solidFill>
              <a:latin typeface="Calibri"/>
              <a:ea typeface="Calibri"/>
              <a:cs typeface="Calibri"/>
            </a:rPr>
            <a:t>14.262,72</a:t>
          </a:r>
          <a:r>
            <a:rPr lang="en-US" cap="none" sz="1100" b="0" i="0" u="none" baseline="0">
              <a:solidFill>
                <a:srgbClr val="000000"/>
              </a:solidFill>
              <a:latin typeface="Calibri"/>
              <a:ea typeface="Calibri"/>
              <a:cs typeface="Calibri"/>
            </a:rPr>
            <a:t>  euros anuals.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Equip de Govern: </a:t>
          </a:r>
          <a:r>
            <a:rPr lang="en-US" cap="none" sz="1100" b="1" i="0" u="none" baseline="0">
              <a:solidFill>
                <a:srgbClr val="000000"/>
              </a:solidFill>
              <a:latin typeface="Calibri"/>
              <a:ea typeface="Calibri"/>
              <a:cs typeface="Calibri"/>
            </a:rPr>
            <a:t>141,14 EUR</a:t>
          </a:r>
          <a:r>
            <a:rPr lang="en-US" cap="none" sz="1100" b="0" i="0" u="none" baseline="0">
              <a:solidFill>
                <a:srgbClr val="000000"/>
              </a:solidFill>
              <a:latin typeface="Calibri"/>
              <a:ea typeface="Calibri"/>
              <a:cs typeface="Calibri"/>
            </a:rPr>
            <a:t> per assistència al Ple, </a:t>
          </a:r>
          <a:r>
            <a:rPr lang="en-US" cap="none" sz="1100" b="1" i="0" u="none" baseline="0">
              <a:solidFill>
                <a:srgbClr val="000000"/>
              </a:solidFill>
              <a:latin typeface="Calibri"/>
              <a:ea typeface="Calibri"/>
              <a:cs typeface="Calibri"/>
            </a:rPr>
            <a:t>105,06 EUR</a:t>
          </a:r>
          <a:r>
            <a:rPr lang="en-US" cap="none" sz="1100" b="0" i="0" u="none" baseline="0">
              <a:solidFill>
                <a:srgbClr val="000000"/>
              </a:solidFill>
              <a:latin typeface="Calibri"/>
              <a:ea typeface="Calibri"/>
              <a:cs typeface="Calibri"/>
            </a:rPr>
            <a:t>  per assistència a Junta de Govern Local (cas dels Tinents d’Alcalde/essa i resta de regidors de l’equip de govern, sempre que siguin convidats), </a:t>
          </a:r>
          <a:r>
            <a:rPr lang="en-US" cap="none" sz="1100" b="1" i="0" u="none" baseline="0">
              <a:solidFill>
                <a:srgbClr val="000000"/>
              </a:solidFill>
              <a:latin typeface="Calibri"/>
              <a:ea typeface="Calibri"/>
              <a:cs typeface="Calibri"/>
            </a:rPr>
            <a:t>72,16</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EUR</a:t>
          </a:r>
          <a:r>
            <a:rPr lang="en-US" cap="none" sz="1100" b="0" i="0" u="none" baseline="0">
              <a:solidFill>
                <a:srgbClr val="000000"/>
              </a:solidFill>
              <a:latin typeface="Calibri"/>
              <a:ea typeface="Calibri"/>
              <a:cs typeface="Calibri"/>
            </a:rPr>
            <a:t>  per assistència a les comissions informatives,  reunions d’àrea, consells municipals  i altres reunions convocades per l’alcaldia, i </a:t>
          </a:r>
          <a:r>
            <a:rPr lang="en-US" cap="none" sz="1100" b="1" i="0" u="none" baseline="0">
              <a:solidFill>
                <a:srgbClr val="000000"/>
              </a:solidFill>
              <a:latin typeface="Calibri"/>
              <a:ea typeface="Calibri"/>
              <a:cs typeface="Calibri"/>
            </a:rPr>
            <a:t>40,33</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EUR.</a:t>
          </a:r>
          <a:r>
            <a:rPr lang="en-US" cap="none" sz="1100" b="0" i="0" u="none" baseline="0">
              <a:solidFill>
                <a:srgbClr val="000000"/>
              </a:solidFill>
              <a:latin typeface="Calibri"/>
              <a:ea typeface="Calibri"/>
              <a:cs typeface="Calibri"/>
            </a:rPr>
            <a:t> per assistència a les meses de contractació. En cap cas podrà superar el límit de </a:t>
          </a:r>
          <a:r>
            <a:rPr lang="en-US" cap="none" sz="1100" b="1" i="0" u="none" baseline="0">
              <a:solidFill>
                <a:srgbClr val="000000"/>
              </a:solidFill>
              <a:latin typeface="Calibri"/>
              <a:ea typeface="Calibri"/>
              <a:cs typeface="Calibri"/>
            </a:rPr>
            <a:t>7.040,64 </a:t>
          </a:r>
          <a:r>
            <a:rPr lang="en-US" cap="none" sz="1100" b="0" i="0" u="none" baseline="0">
              <a:solidFill>
                <a:srgbClr val="000000"/>
              </a:solidFill>
              <a:latin typeface="Calibri"/>
              <a:ea typeface="Calibri"/>
              <a:cs typeface="Calibri"/>
            </a:rPr>
            <a:t>euros anuals.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Resta de regidors: </a:t>
          </a:r>
          <a:r>
            <a:rPr lang="en-US" cap="none" sz="1100" b="1" i="0" u="none" baseline="0">
              <a:solidFill>
                <a:srgbClr val="000000"/>
              </a:solidFill>
              <a:latin typeface="Calibri"/>
              <a:ea typeface="Calibri"/>
              <a:cs typeface="Calibri"/>
            </a:rPr>
            <a:t> 130,05 EUR</a:t>
          </a:r>
          <a:r>
            <a:rPr lang="en-US" cap="none" sz="1100" b="0" i="0" u="none" baseline="0">
              <a:solidFill>
                <a:srgbClr val="000000"/>
              </a:solidFill>
              <a:latin typeface="Calibri"/>
              <a:ea typeface="Calibri"/>
              <a:cs typeface="Calibri"/>
            </a:rPr>
            <a:t>  per assistència al Ple, </a:t>
          </a:r>
          <a:r>
            <a:rPr lang="en-US" cap="none" sz="1100" b="1" i="0" u="none" baseline="0">
              <a:solidFill>
                <a:srgbClr val="000000"/>
              </a:solidFill>
              <a:latin typeface="Calibri"/>
              <a:ea typeface="Calibri"/>
              <a:cs typeface="Calibri"/>
            </a:rPr>
            <a:t>41,62 EUR</a:t>
          </a:r>
          <a:r>
            <a:rPr lang="en-US" cap="none" sz="1100" b="0" i="0" u="none" baseline="0">
              <a:solidFill>
                <a:srgbClr val="000000"/>
              </a:solidFill>
              <a:latin typeface="Calibri"/>
              <a:ea typeface="Calibri"/>
              <a:cs typeface="Calibri"/>
            </a:rPr>
            <a:t> per assistència a les comissions informatives, consells municipals  i altres reunions convocades per l’alcaldia, i </a:t>
          </a:r>
          <a:r>
            <a:rPr lang="en-US" cap="none" sz="1100" b="1" i="0" u="none" baseline="0">
              <a:solidFill>
                <a:srgbClr val="000000"/>
              </a:solidFill>
              <a:latin typeface="Calibri"/>
              <a:ea typeface="Calibri"/>
              <a:cs typeface="Calibri"/>
            </a:rPr>
            <a:t>40,33 EUR. </a:t>
          </a:r>
          <a:r>
            <a:rPr lang="en-US" cap="none" sz="1100" b="0" i="0" u="none" baseline="0">
              <a:solidFill>
                <a:srgbClr val="000000"/>
              </a:solidFill>
              <a:latin typeface="Calibri"/>
              <a:ea typeface="Calibri"/>
              <a:cs typeface="Calibri"/>
            </a:rPr>
            <a:t>per assistència a les meses de contractació. En cap cas podrà superar el límit de</a:t>
          </a:r>
          <a:r>
            <a:rPr lang="en-US" cap="none" sz="1100" b="1" i="0" u="none" baseline="0">
              <a:solidFill>
                <a:srgbClr val="000000"/>
              </a:solidFill>
              <a:latin typeface="Calibri"/>
              <a:ea typeface="Calibri"/>
              <a:cs typeface="Calibri"/>
            </a:rPr>
            <a:t> 2.865,24 </a:t>
          </a:r>
          <a:r>
            <a:rPr lang="en-US" cap="none" sz="1100" b="0" i="0" u="none" baseline="0">
              <a:solidFill>
                <a:srgbClr val="000000"/>
              </a:solidFill>
              <a:latin typeface="Calibri"/>
              <a:ea typeface="Calibri"/>
              <a:cs typeface="Calibri"/>
            </a:rPr>
            <a:t>euros anuals.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juntament\Company\neus-carmen\REGIDORS\2012\DietesRegidors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juntament\Company\neus-carmen\REGIDORS\2011\DietesRegidor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
      <sheetName val="febrer"/>
      <sheetName val="març"/>
      <sheetName val="abril"/>
      <sheetName val="maig"/>
      <sheetName val="juny"/>
      <sheetName val="juliol"/>
      <sheetName val="agost"/>
      <sheetName val="setembre"/>
      <sheetName val="octubre"/>
      <sheetName val="novembre"/>
      <sheetName val="desembre"/>
      <sheetName val="Hoja1"/>
    </sheetNames>
    <sheetDataSet>
      <sheetData sheetId="0">
        <row r="17">
          <cell r="J17">
            <v>961.44</v>
          </cell>
        </row>
        <row r="18">
          <cell r="J18">
            <v>1033.6</v>
          </cell>
        </row>
        <row r="19">
          <cell r="J19">
            <v>1105.76</v>
          </cell>
        </row>
        <row r="20">
          <cell r="J20">
            <v>817.12</v>
          </cell>
        </row>
        <row r="21">
          <cell r="J21">
            <v>784.2199999999999</v>
          </cell>
        </row>
        <row r="22">
          <cell r="J22">
            <v>817.12</v>
          </cell>
        </row>
        <row r="24">
          <cell r="J24">
            <v>171.67000000000002</v>
          </cell>
        </row>
        <row r="25">
          <cell r="J25">
            <v>171.67000000000002</v>
          </cell>
        </row>
        <row r="26">
          <cell r="J26">
            <v>171.67000000000002</v>
          </cell>
        </row>
        <row r="27">
          <cell r="J27">
            <v>130.05</v>
          </cell>
        </row>
        <row r="28">
          <cell r="J28">
            <v>213.29000000000002</v>
          </cell>
        </row>
        <row r="29">
          <cell r="J29">
            <v>83.24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
      <sheetName val="febrer"/>
      <sheetName val="març"/>
      <sheetName val="abril"/>
      <sheetName val="abrilOK"/>
      <sheetName val="maig_10JUNY"/>
      <sheetName val="11JUNY_JUL"/>
      <sheetName val="agost"/>
      <sheetName val="setembre"/>
      <sheetName val="Octubre"/>
      <sheetName val="Novembre"/>
      <sheetName val="Desembre"/>
      <sheetName val="DesembreFINAL"/>
    </sheetNames>
    <sheetDataSet>
      <sheetData sheetId="11">
        <row r="17">
          <cell r="J17">
            <v>705.6999999999999</v>
          </cell>
        </row>
        <row r="18">
          <cell r="J18">
            <v>633.54</v>
          </cell>
        </row>
        <row r="19">
          <cell r="J19">
            <v>564.56</v>
          </cell>
        </row>
        <row r="20">
          <cell r="J20">
            <v>705.6999999999999</v>
          </cell>
        </row>
        <row r="21">
          <cell r="J21">
            <v>633.54</v>
          </cell>
        </row>
        <row r="22">
          <cell r="J22">
            <v>777.8599999999999</v>
          </cell>
        </row>
        <row r="24">
          <cell r="J24">
            <v>431.77000000000004</v>
          </cell>
          <cell r="P24">
            <v>239.56590000000028</v>
          </cell>
        </row>
        <row r="25">
          <cell r="J25">
            <v>431.77000000000004</v>
          </cell>
          <cell r="P25">
            <v>239.56590000000028</v>
          </cell>
        </row>
        <row r="26">
          <cell r="J26">
            <v>431.77000000000004</v>
          </cell>
          <cell r="P26">
            <v>197.19000000000028</v>
          </cell>
        </row>
        <row r="27">
          <cell r="J27">
            <v>390.15000000000003</v>
          </cell>
          <cell r="P27">
            <v>0.7959000000003016</v>
          </cell>
        </row>
        <row r="28">
          <cell r="J28">
            <v>473.39000000000004</v>
          </cell>
          <cell r="P28">
            <v>0.7959000000003016</v>
          </cell>
        </row>
        <row r="29">
          <cell r="J29">
            <v>390.15000000000003</v>
          </cell>
          <cell r="P29">
            <v>0.7959000000003016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C3:W62"/>
  <sheetViews>
    <sheetView tabSelected="1" zoomScalePageLayoutView="0" workbookViewId="0" topLeftCell="C52">
      <pane xSplit="2" topLeftCell="O1" activePane="topRight" state="frozen"/>
      <selection pane="topLeft" activeCell="C7" sqref="C7"/>
      <selection pane="topRight" activeCell="T61" activeCellId="7" sqref="T33 T29 T37 T45 T41 T49 T53 T61"/>
    </sheetView>
  </sheetViews>
  <sheetFormatPr defaultColWidth="11.421875" defaultRowHeight="15"/>
  <cols>
    <col min="1" max="1" width="5.421875" style="0" customWidth="1"/>
    <col min="2" max="2" width="5.140625" style="0" customWidth="1"/>
    <col min="3" max="3" width="26.28125" style="0" customWidth="1"/>
    <col min="4" max="4" width="21.421875" style="0" customWidth="1"/>
    <col min="5" max="8" width="11.28125" style="0" bestFit="1" customWidth="1"/>
    <col min="9" max="9" width="17.140625" style="0" customWidth="1"/>
    <col min="20" max="20" width="11.421875" style="34" bestFit="1" customWidth="1"/>
    <col min="21" max="21" width="11.140625" style="0" bestFit="1" customWidth="1"/>
    <col min="22" max="22" width="17.140625" style="0" customWidth="1"/>
  </cols>
  <sheetData>
    <row r="3" ht="15">
      <c r="C3" s="16" t="s">
        <v>42</v>
      </c>
    </row>
    <row r="4" ht="15">
      <c r="C4" s="16" t="s">
        <v>43</v>
      </c>
    </row>
    <row r="5" ht="15.75" thickBot="1"/>
    <row r="6" spans="3:22" ht="15.75" thickBot="1">
      <c r="C6" s="1" t="s">
        <v>0</v>
      </c>
      <c r="D6" s="2" t="s">
        <v>1</v>
      </c>
      <c r="E6" s="2" t="s">
        <v>37</v>
      </c>
      <c r="F6" s="3" t="s">
        <v>38</v>
      </c>
      <c r="G6" s="2" t="s">
        <v>39</v>
      </c>
      <c r="H6" s="3" t="s">
        <v>40</v>
      </c>
      <c r="I6" s="2" t="s">
        <v>41</v>
      </c>
      <c r="J6" s="2" t="s">
        <v>44</v>
      </c>
      <c r="K6" s="3" t="s">
        <v>45</v>
      </c>
      <c r="L6" s="2" t="s">
        <v>46</v>
      </c>
      <c r="M6" s="3" t="s">
        <v>47</v>
      </c>
      <c r="N6" s="2" t="s">
        <v>48</v>
      </c>
      <c r="O6" s="3" t="s">
        <v>49</v>
      </c>
      <c r="P6" s="2" t="s">
        <v>50</v>
      </c>
      <c r="Q6" s="3" t="s">
        <v>51</v>
      </c>
      <c r="R6" s="2" t="s">
        <v>52</v>
      </c>
      <c r="S6" s="3" t="s">
        <v>53</v>
      </c>
      <c r="T6" s="42" t="s">
        <v>55</v>
      </c>
      <c r="U6" s="2" t="s">
        <v>54</v>
      </c>
      <c r="V6" s="2" t="s">
        <v>56</v>
      </c>
    </row>
    <row r="7" spans="3:22" ht="16.5" thickBot="1" thickTop="1">
      <c r="C7" s="19" t="s">
        <v>8</v>
      </c>
      <c r="D7" s="4" t="s">
        <v>3</v>
      </c>
      <c r="E7" s="5">
        <v>1018.76</v>
      </c>
      <c r="F7" s="6">
        <v>2386.66</v>
      </c>
      <c r="G7" s="5">
        <v>1649.12</v>
      </c>
      <c r="H7" s="7">
        <v>1122.76</v>
      </c>
      <c r="I7" s="17">
        <f>SUM(E7:H7)</f>
        <v>6177.3</v>
      </c>
      <c r="J7" s="5">
        <v>1649.12</v>
      </c>
      <c r="K7" s="6">
        <v>1264.96</v>
      </c>
      <c r="L7" s="5">
        <v>1758.42</v>
      </c>
      <c r="M7" s="7">
        <v>1554.66</v>
      </c>
      <c r="N7" s="5">
        <v>2246.58</v>
      </c>
      <c r="O7" s="6">
        <v>1929.28</v>
      </c>
      <c r="P7" s="5">
        <v>1965.36</v>
      </c>
      <c r="Q7" s="7">
        <v>1020.88</v>
      </c>
      <c r="R7" s="5">
        <v>1402.92</v>
      </c>
      <c r="S7" s="6">
        <v>2526.74</v>
      </c>
      <c r="T7" s="39">
        <v>1898.5</v>
      </c>
      <c r="U7" s="5">
        <v>1544.06</v>
      </c>
      <c r="V7" s="17">
        <f>J7+K7+L7+M7+N7+O7+P7+Q7+R7+S7+T7+U7</f>
        <v>20761.48</v>
      </c>
    </row>
    <row r="8" spans="3:22" ht="15.75" thickTop="1">
      <c r="C8" s="13" t="s">
        <v>7</v>
      </c>
      <c r="D8" s="24" t="s">
        <v>4</v>
      </c>
      <c r="E8" s="25">
        <v>1188.56</v>
      </c>
      <c r="F8" s="26">
        <v>1188.56</v>
      </c>
      <c r="G8" s="25">
        <v>1188.56</v>
      </c>
      <c r="H8" s="26">
        <f>1188.56+3.96</f>
        <v>1192.52</v>
      </c>
      <c r="I8" s="23">
        <f>SUM(E8:H8)</f>
        <v>4758.2</v>
      </c>
      <c r="J8" s="25">
        <f>+G8</f>
        <v>1188.56</v>
      </c>
      <c r="K8" s="26">
        <f aca="true" t="shared" si="0" ref="K8:T8">+J8</f>
        <v>1188.56</v>
      </c>
      <c r="L8" s="25">
        <f t="shared" si="0"/>
        <v>1188.56</v>
      </c>
      <c r="M8" s="26">
        <f t="shared" si="0"/>
        <v>1188.56</v>
      </c>
      <c r="N8" s="25">
        <f t="shared" si="0"/>
        <v>1188.56</v>
      </c>
      <c r="O8" s="26">
        <f t="shared" si="0"/>
        <v>1188.56</v>
      </c>
      <c r="P8" s="25">
        <f t="shared" si="0"/>
        <v>1188.56</v>
      </c>
      <c r="Q8" s="25">
        <f t="shared" si="0"/>
        <v>1188.56</v>
      </c>
      <c r="R8" s="25">
        <f t="shared" si="0"/>
        <v>1188.56</v>
      </c>
      <c r="S8" s="25">
        <f t="shared" si="0"/>
        <v>1188.56</v>
      </c>
      <c r="T8" s="40">
        <f t="shared" si="0"/>
        <v>1188.56</v>
      </c>
      <c r="U8" s="25">
        <f>+T8</f>
        <v>1188.56</v>
      </c>
      <c r="V8" s="23">
        <f aca="true" t="shared" si="1" ref="V8:V58">J8+K8+L8+M8+N8+O8+P8+Q8+R8+S8+T8+U8</f>
        <v>14262.719999999996</v>
      </c>
    </row>
    <row r="9" spans="3:22" ht="15.75" thickBot="1">
      <c r="C9" s="13" t="s">
        <v>2</v>
      </c>
      <c r="D9" s="8" t="s">
        <v>5</v>
      </c>
      <c r="E9" s="9">
        <v>22.21</v>
      </c>
      <c r="F9" s="10">
        <v>20.44</v>
      </c>
      <c r="G9" s="9">
        <v>21.64</v>
      </c>
      <c r="H9" s="10">
        <v>21.85</v>
      </c>
      <c r="I9" s="18">
        <f>SUM(E9:H9)</f>
        <v>86.14000000000001</v>
      </c>
      <c r="J9" s="9">
        <v>22.06</v>
      </c>
      <c r="K9" s="10">
        <v>21.28</v>
      </c>
      <c r="L9" s="9">
        <v>21.73</v>
      </c>
      <c r="M9" s="10">
        <v>21.92</v>
      </c>
      <c r="N9" s="9">
        <v>21.99</v>
      </c>
      <c r="O9" s="10">
        <v>36.93</v>
      </c>
      <c r="P9" s="9">
        <v>21.45</v>
      </c>
      <c r="Q9" s="10">
        <v>33.21</v>
      </c>
      <c r="R9" s="9">
        <v>33.89</v>
      </c>
      <c r="S9" s="10">
        <v>27.42</v>
      </c>
      <c r="T9" s="43">
        <v>25.55</v>
      </c>
      <c r="U9" s="9">
        <v>35.51</v>
      </c>
      <c r="V9" s="18">
        <f t="shared" si="1"/>
        <v>322.94</v>
      </c>
    </row>
    <row r="10" spans="3:22" ht="15.75" thickBot="1">
      <c r="C10" s="14"/>
      <c r="D10" s="2" t="s">
        <v>6</v>
      </c>
      <c r="E10" s="11">
        <f aca="true" t="shared" si="2" ref="E10:J10">E8+E9</f>
        <v>1210.77</v>
      </c>
      <c r="F10" s="11">
        <f t="shared" si="2"/>
        <v>1209</v>
      </c>
      <c r="G10" s="11">
        <f t="shared" si="2"/>
        <v>1210.2</v>
      </c>
      <c r="H10" s="11">
        <f t="shared" si="2"/>
        <v>1214.37</v>
      </c>
      <c r="I10" s="11">
        <f t="shared" si="2"/>
        <v>4844.34</v>
      </c>
      <c r="J10" s="11">
        <f t="shared" si="2"/>
        <v>1210.62</v>
      </c>
      <c r="K10" s="11">
        <f aca="true" t="shared" si="3" ref="K10:T10">K8+K9</f>
        <v>1209.84</v>
      </c>
      <c r="L10" s="11">
        <f t="shared" si="3"/>
        <v>1210.29</v>
      </c>
      <c r="M10" s="11">
        <f t="shared" si="3"/>
        <v>1210.48</v>
      </c>
      <c r="N10" s="11">
        <f t="shared" si="3"/>
        <v>1210.55</v>
      </c>
      <c r="O10" s="11">
        <f t="shared" si="3"/>
        <v>1225.49</v>
      </c>
      <c r="P10" s="11">
        <f t="shared" si="3"/>
        <v>1210.01</v>
      </c>
      <c r="Q10" s="11">
        <f t="shared" si="3"/>
        <v>1221.77</v>
      </c>
      <c r="R10" s="11">
        <f t="shared" si="3"/>
        <v>1222.45</v>
      </c>
      <c r="S10" s="11">
        <f t="shared" si="3"/>
        <v>1215.98</v>
      </c>
      <c r="T10" s="41">
        <f t="shared" si="3"/>
        <v>1214.11</v>
      </c>
      <c r="U10" s="11">
        <f>U8+U9</f>
        <v>1224.07</v>
      </c>
      <c r="V10" s="11">
        <f t="shared" si="1"/>
        <v>14585.66</v>
      </c>
    </row>
    <row r="11" spans="3:22" ht="16.5" thickBot="1" thickTop="1">
      <c r="C11" s="19" t="s">
        <v>11</v>
      </c>
      <c r="D11" s="4" t="s">
        <v>3</v>
      </c>
      <c r="E11" s="5">
        <v>672.8</v>
      </c>
      <c r="F11" s="5">
        <v>1644.85</v>
      </c>
      <c r="G11" s="5">
        <v>961.44</v>
      </c>
      <c r="H11" s="12">
        <f>+'[2]Desembre'!$J$17</f>
        <v>705.6999999999999</v>
      </c>
      <c r="I11" s="17">
        <f>SUM(E11:H11)</f>
        <v>3984.7899999999995</v>
      </c>
      <c r="J11" s="5">
        <f>+'[1]gener'!$J$17</f>
        <v>961.44</v>
      </c>
      <c r="K11" s="5">
        <v>850.02</v>
      </c>
      <c r="L11" s="5">
        <v>1399.72</v>
      </c>
      <c r="M11" s="12">
        <v>886.1</v>
      </c>
      <c r="N11" s="5">
        <v>1105.76</v>
      </c>
      <c r="O11" s="5">
        <v>1174.74</v>
      </c>
      <c r="P11" s="5">
        <v>1135.48</v>
      </c>
      <c r="Q11" s="12">
        <v>531.66</v>
      </c>
      <c r="R11" s="5">
        <v>1105.76</v>
      </c>
      <c r="S11" s="5">
        <v>1536.61</v>
      </c>
      <c r="T11" s="39">
        <v>1177.92</v>
      </c>
      <c r="U11" s="5">
        <v>1177.92</v>
      </c>
      <c r="V11" s="17">
        <f t="shared" si="1"/>
        <v>13043.130000000001</v>
      </c>
    </row>
    <row r="12" spans="3:22" ht="15.75" thickTop="1">
      <c r="C12" s="13" t="s">
        <v>25</v>
      </c>
      <c r="D12" s="24" t="s">
        <v>4</v>
      </c>
      <c r="E12" s="25">
        <v>586.72</v>
      </c>
      <c r="F12" s="25">
        <v>586.72</v>
      </c>
      <c r="G12" s="25">
        <v>586.72</v>
      </c>
      <c r="H12" s="25">
        <f>586.72+1.96</f>
        <v>588.6800000000001</v>
      </c>
      <c r="I12" s="23">
        <f>SUM(E12:H12)</f>
        <v>2348.84</v>
      </c>
      <c r="J12" s="25">
        <f>+G12</f>
        <v>586.72</v>
      </c>
      <c r="K12" s="25">
        <f aca="true" t="shared" si="4" ref="K12:U12">+J12</f>
        <v>586.72</v>
      </c>
      <c r="L12" s="25">
        <f t="shared" si="4"/>
        <v>586.72</v>
      </c>
      <c r="M12" s="26">
        <f t="shared" si="4"/>
        <v>586.72</v>
      </c>
      <c r="N12" s="25">
        <f t="shared" si="4"/>
        <v>586.72</v>
      </c>
      <c r="O12" s="25">
        <f t="shared" si="4"/>
        <v>586.72</v>
      </c>
      <c r="P12" s="25">
        <f t="shared" si="4"/>
        <v>586.72</v>
      </c>
      <c r="Q12" s="25">
        <f t="shared" si="4"/>
        <v>586.72</v>
      </c>
      <c r="R12" s="25">
        <f t="shared" si="4"/>
        <v>586.72</v>
      </c>
      <c r="S12" s="25">
        <f t="shared" si="4"/>
        <v>586.72</v>
      </c>
      <c r="T12" s="40">
        <f t="shared" si="4"/>
        <v>586.72</v>
      </c>
      <c r="U12" s="40">
        <f t="shared" si="4"/>
        <v>586.72</v>
      </c>
      <c r="V12" s="23">
        <f t="shared" si="1"/>
        <v>7040.640000000002</v>
      </c>
    </row>
    <row r="13" spans="3:22" ht="15.75" thickBot="1">
      <c r="C13" s="13" t="s">
        <v>12</v>
      </c>
      <c r="D13" s="8" t="s">
        <v>5</v>
      </c>
      <c r="E13" s="9">
        <v>13.7</v>
      </c>
      <c r="F13" s="9">
        <v>14.18</v>
      </c>
      <c r="G13" s="9">
        <v>13.99</v>
      </c>
      <c r="H13" s="9">
        <v>14.34</v>
      </c>
      <c r="I13" s="18">
        <f>SUM(E13:H13)</f>
        <v>56.209999999999994</v>
      </c>
      <c r="J13" s="9">
        <v>14.77</v>
      </c>
      <c r="K13" s="9">
        <v>14.76</v>
      </c>
      <c r="L13" s="9">
        <v>17.7</v>
      </c>
      <c r="M13" s="9">
        <v>15.99</v>
      </c>
      <c r="N13" s="9">
        <v>15.63</v>
      </c>
      <c r="O13" s="9">
        <v>15.7</v>
      </c>
      <c r="P13" s="9">
        <v>19.86</v>
      </c>
      <c r="Q13" s="9">
        <v>14.96</v>
      </c>
      <c r="R13" s="9">
        <v>13.64</v>
      </c>
      <c r="S13" s="9">
        <v>14.32</v>
      </c>
      <c r="T13" s="44">
        <v>13.43</v>
      </c>
      <c r="U13" s="9">
        <v>14.88</v>
      </c>
      <c r="V13" s="18">
        <f t="shared" si="1"/>
        <v>185.64</v>
      </c>
    </row>
    <row r="14" spans="3:22" ht="15.75" thickBot="1">
      <c r="C14" s="15" t="s">
        <v>13</v>
      </c>
      <c r="D14" s="2" t="s">
        <v>6</v>
      </c>
      <c r="E14" s="11">
        <f aca="true" t="shared" si="5" ref="E14:U14">E12+E13</f>
        <v>600.4200000000001</v>
      </c>
      <c r="F14" s="11">
        <f t="shared" si="5"/>
        <v>600.9</v>
      </c>
      <c r="G14" s="11">
        <f t="shared" si="5"/>
        <v>600.71</v>
      </c>
      <c r="H14" s="11">
        <f t="shared" si="5"/>
        <v>603.0200000000001</v>
      </c>
      <c r="I14" s="11">
        <f t="shared" si="5"/>
        <v>2405.05</v>
      </c>
      <c r="J14" s="11">
        <f t="shared" si="5"/>
        <v>601.49</v>
      </c>
      <c r="K14" s="11">
        <f t="shared" si="5"/>
        <v>601.48</v>
      </c>
      <c r="L14" s="11">
        <f t="shared" si="5"/>
        <v>604.4200000000001</v>
      </c>
      <c r="M14" s="11">
        <f t="shared" si="5"/>
        <v>602.71</v>
      </c>
      <c r="N14" s="11">
        <f t="shared" si="5"/>
        <v>602.35</v>
      </c>
      <c r="O14" s="11">
        <f t="shared" si="5"/>
        <v>602.4200000000001</v>
      </c>
      <c r="P14" s="11">
        <f t="shared" si="5"/>
        <v>606.58</v>
      </c>
      <c r="Q14" s="11">
        <f t="shared" si="5"/>
        <v>601.6800000000001</v>
      </c>
      <c r="R14" s="11">
        <f t="shared" si="5"/>
        <v>600.36</v>
      </c>
      <c r="S14" s="11">
        <f t="shared" si="5"/>
        <v>601.0400000000001</v>
      </c>
      <c r="T14" s="41">
        <f t="shared" si="5"/>
        <v>600.15</v>
      </c>
      <c r="U14" s="11">
        <f t="shared" si="5"/>
        <v>601.6</v>
      </c>
      <c r="V14" s="11">
        <f t="shared" si="1"/>
        <v>7226.280000000001</v>
      </c>
    </row>
    <row r="15" spans="3:22" ht="16.5" thickBot="1" thickTop="1">
      <c r="C15" s="19" t="s">
        <v>9</v>
      </c>
      <c r="D15" s="4" t="s">
        <v>3</v>
      </c>
      <c r="E15" s="5">
        <v>600.64</v>
      </c>
      <c r="F15" s="5">
        <v>1460.2</v>
      </c>
      <c r="G15" s="5">
        <v>672.8</v>
      </c>
      <c r="H15" s="12">
        <f>+'[2]Desembre'!$J$18</f>
        <v>633.54</v>
      </c>
      <c r="I15" s="17">
        <f>SUM(E15:H15)</f>
        <v>3367.1800000000003</v>
      </c>
      <c r="J15" s="5">
        <f>+'[1]gener'!$J$18</f>
        <v>1033.6</v>
      </c>
      <c r="K15" s="5">
        <v>850.02</v>
      </c>
      <c r="L15" s="5">
        <v>1030.42</v>
      </c>
      <c r="M15" s="12">
        <v>853.2</v>
      </c>
      <c r="N15" s="5">
        <v>755.57</v>
      </c>
      <c r="O15" s="5">
        <v>961.44</v>
      </c>
      <c r="P15" s="5">
        <v>748.14</v>
      </c>
      <c r="Q15" s="12">
        <v>289.71</v>
      </c>
      <c r="R15" s="5">
        <v>784.22</v>
      </c>
      <c r="S15" s="5">
        <v>1207.64</v>
      </c>
      <c r="T15" s="39">
        <v>961.44</v>
      </c>
      <c r="U15" s="5">
        <v>712.06</v>
      </c>
      <c r="V15" s="17">
        <f t="shared" si="1"/>
        <v>10187.460000000001</v>
      </c>
    </row>
    <row r="16" spans="3:22" ht="15.75" thickTop="1">
      <c r="C16" s="13" t="s">
        <v>10</v>
      </c>
      <c r="D16" s="24" t="s">
        <v>4</v>
      </c>
      <c r="E16" s="25">
        <f>+$E$12</f>
        <v>586.72</v>
      </c>
      <c r="F16" s="25">
        <f>+$E$12</f>
        <v>586.72</v>
      </c>
      <c r="G16" s="25">
        <f>+$E$12</f>
        <v>586.72</v>
      </c>
      <c r="H16" s="25">
        <f>+H12</f>
        <v>588.6800000000001</v>
      </c>
      <c r="I16" s="23">
        <f>SUM(E16:H16)</f>
        <v>2348.84</v>
      </c>
      <c r="J16" s="25">
        <f>+G16</f>
        <v>586.72</v>
      </c>
      <c r="K16" s="25">
        <f aca="true" t="shared" si="6" ref="K16:U16">+J16</f>
        <v>586.72</v>
      </c>
      <c r="L16" s="25">
        <f t="shared" si="6"/>
        <v>586.72</v>
      </c>
      <c r="M16" s="26">
        <f t="shared" si="6"/>
        <v>586.72</v>
      </c>
      <c r="N16" s="25">
        <f t="shared" si="6"/>
        <v>586.72</v>
      </c>
      <c r="O16" s="25">
        <f t="shared" si="6"/>
        <v>586.72</v>
      </c>
      <c r="P16" s="25">
        <f t="shared" si="6"/>
        <v>586.72</v>
      </c>
      <c r="Q16" s="25">
        <f t="shared" si="6"/>
        <v>586.72</v>
      </c>
      <c r="R16" s="25">
        <f t="shared" si="6"/>
        <v>586.72</v>
      </c>
      <c r="S16" s="25">
        <f t="shared" si="6"/>
        <v>586.72</v>
      </c>
      <c r="T16" s="40">
        <f t="shared" si="6"/>
        <v>586.72</v>
      </c>
      <c r="U16" s="40">
        <f t="shared" si="6"/>
        <v>586.72</v>
      </c>
      <c r="V16" s="23">
        <f t="shared" si="1"/>
        <v>7040.640000000002</v>
      </c>
    </row>
    <row r="17" spans="3:22" ht="15.75" thickBot="1">
      <c r="C17" s="13"/>
      <c r="D17" s="8" t="s">
        <v>5</v>
      </c>
      <c r="E17" s="9">
        <v>23.2</v>
      </c>
      <c r="F17" s="9">
        <v>26.96</v>
      </c>
      <c r="G17" s="9">
        <v>33.63</v>
      </c>
      <c r="H17" s="9">
        <v>23.02</v>
      </c>
      <c r="I17" s="18">
        <f>SUM(E17:H17)</f>
        <v>106.80999999999999</v>
      </c>
      <c r="J17" s="9">
        <v>22.39</v>
      </c>
      <c r="K17" s="9">
        <v>17.46</v>
      </c>
      <c r="L17" s="9">
        <v>27.67</v>
      </c>
      <c r="M17" s="9">
        <v>47.14</v>
      </c>
      <c r="N17" s="9">
        <v>19.16</v>
      </c>
      <c r="O17" s="9">
        <v>19.98</v>
      </c>
      <c r="P17" s="9">
        <v>16.36</v>
      </c>
      <c r="Q17" s="9">
        <v>46.52</v>
      </c>
      <c r="R17" s="9">
        <v>20.31</v>
      </c>
      <c r="S17" s="9">
        <v>21.27</v>
      </c>
      <c r="T17" s="44">
        <v>25.61</v>
      </c>
      <c r="U17" s="9">
        <v>14.28</v>
      </c>
      <c r="V17" s="18">
        <f t="shared" si="1"/>
        <v>298.15000000000003</v>
      </c>
    </row>
    <row r="18" spans="3:22" ht="15.75" thickBot="1">
      <c r="C18" s="14"/>
      <c r="D18" s="2" t="s">
        <v>6</v>
      </c>
      <c r="E18" s="11">
        <f aca="true" t="shared" si="7" ref="E18:U18">E16+E17</f>
        <v>609.9200000000001</v>
      </c>
      <c r="F18" s="11">
        <f t="shared" si="7"/>
        <v>613.6800000000001</v>
      </c>
      <c r="G18" s="11">
        <f t="shared" si="7"/>
        <v>620.35</v>
      </c>
      <c r="H18" s="11">
        <f t="shared" si="7"/>
        <v>611.7</v>
      </c>
      <c r="I18" s="11">
        <f t="shared" si="7"/>
        <v>2455.65</v>
      </c>
      <c r="J18" s="11">
        <f t="shared" si="7"/>
        <v>609.11</v>
      </c>
      <c r="K18" s="11">
        <f t="shared" si="7"/>
        <v>604.1800000000001</v>
      </c>
      <c r="L18" s="11">
        <f t="shared" si="7"/>
        <v>614.39</v>
      </c>
      <c r="M18" s="11">
        <f t="shared" si="7"/>
        <v>633.86</v>
      </c>
      <c r="N18" s="11">
        <f t="shared" si="7"/>
        <v>605.88</v>
      </c>
      <c r="O18" s="11">
        <f t="shared" si="7"/>
        <v>606.7</v>
      </c>
      <c r="P18" s="11">
        <f t="shared" si="7"/>
        <v>603.08</v>
      </c>
      <c r="Q18" s="11">
        <f t="shared" si="7"/>
        <v>633.24</v>
      </c>
      <c r="R18" s="11">
        <f t="shared" si="7"/>
        <v>607.03</v>
      </c>
      <c r="S18" s="11">
        <f t="shared" si="7"/>
        <v>607.99</v>
      </c>
      <c r="T18" s="41">
        <f t="shared" si="7"/>
        <v>612.33</v>
      </c>
      <c r="U18" s="11">
        <f t="shared" si="7"/>
        <v>601</v>
      </c>
      <c r="V18" s="11">
        <f t="shared" si="1"/>
        <v>7338.789999999999</v>
      </c>
    </row>
    <row r="19" spans="3:22" ht="16.5" thickBot="1" thickTop="1">
      <c r="C19" s="19" t="s">
        <v>14</v>
      </c>
      <c r="D19" s="4" t="s">
        <v>3</v>
      </c>
      <c r="E19" s="5">
        <v>423.42</v>
      </c>
      <c r="F19" s="5">
        <v>1145.02</v>
      </c>
      <c r="G19" s="5">
        <v>1033.6</v>
      </c>
      <c r="H19" s="12">
        <f>+'[2]Desembre'!$J$19</f>
        <v>564.56</v>
      </c>
      <c r="I19" s="17">
        <f>SUM(E19:H19)</f>
        <v>3166.6</v>
      </c>
      <c r="J19" s="5">
        <f>+'[1]gener'!$J$19</f>
        <v>1105.76</v>
      </c>
      <c r="K19" s="5">
        <v>318.36</v>
      </c>
      <c r="L19" s="5">
        <v>1102.58</v>
      </c>
      <c r="M19" s="12">
        <v>584.74</v>
      </c>
      <c r="N19" s="5">
        <v>961.44</v>
      </c>
      <c r="O19" s="5">
        <v>741.78</v>
      </c>
      <c r="P19" s="5">
        <v>813.94</v>
      </c>
      <c r="Q19" s="12">
        <v>210.12</v>
      </c>
      <c r="R19" s="5">
        <v>824.55</v>
      </c>
      <c r="S19" s="5">
        <v>958.26</v>
      </c>
      <c r="T19" s="39">
        <v>759.82</v>
      </c>
      <c r="U19" s="5">
        <v>318.36</v>
      </c>
      <c r="V19" s="17">
        <f t="shared" si="1"/>
        <v>8699.710000000001</v>
      </c>
    </row>
    <row r="20" spans="3:22" ht="15.75" thickTop="1">
      <c r="C20" s="13" t="s">
        <v>15</v>
      </c>
      <c r="D20" s="20" t="s">
        <v>4</v>
      </c>
      <c r="E20" s="21">
        <f>+$E$12</f>
        <v>586.72</v>
      </c>
      <c r="F20" s="21">
        <f>+$E$12</f>
        <v>586.72</v>
      </c>
      <c r="G20" s="21">
        <f>+$E$12</f>
        <v>586.72</v>
      </c>
      <c r="H20" s="21">
        <f>+H16</f>
        <v>588.6800000000001</v>
      </c>
      <c r="I20" s="22">
        <f>SUM(E20:H20)</f>
        <v>2348.84</v>
      </c>
      <c r="J20" s="25">
        <f>+G20</f>
        <v>586.72</v>
      </c>
      <c r="K20" s="25">
        <f aca="true" t="shared" si="8" ref="K20:U20">+J20</f>
        <v>586.72</v>
      </c>
      <c r="L20" s="25">
        <f t="shared" si="8"/>
        <v>586.72</v>
      </c>
      <c r="M20" s="26">
        <f t="shared" si="8"/>
        <v>586.72</v>
      </c>
      <c r="N20" s="26">
        <f t="shared" si="8"/>
        <v>586.72</v>
      </c>
      <c r="O20" s="25">
        <f t="shared" si="8"/>
        <v>586.72</v>
      </c>
      <c r="P20" s="25">
        <f t="shared" si="8"/>
        <v>586.72</v>
      </c>
      <c r="Q20" s="25">
        <f t="shared" si="8"/>
        <v>586.72</v>
      </c>
      <c r="R20" s="25">
        <f t="shared" si="8"/>
        <v>586.72</v>
      </c>
      <c r="S20" s="25">
        <f t="shared" si="8"/>
        <v>586.72</v>
      </c>
      <c r="T20" s="40">
        <f t="shared" si="8"/>
        <v>586.72</v>
      </c>
      <c r="U20" s="40">
        <f t="shared" si="8"/>
        <v>586.72</v>
      </c>
      <c r="V20" s="22">
        <f t="shared" si="1"/>
        <v>7040.640000000002</v>
      </c>
    </row>
    <row r="21" spans="3:22" ht="15.75" thickBot="1">
      <c r="C21" s="13" t="s">
        <v>16</v>
      </c>
      <c r="D21" s="8" t="s">
        <v>5</v>
      </c>
      <c r="E21" s="9">
        <v>15.44</v>
      </c>
      <c r="F21" s="9">
        <v>16.98</v>
      </c>
      <c r="G21" s="9">
        <v>16.23</v>
      </c>
      <c r="H21" s="9">
        <v>13.82</v>
      </c>
      <c r="I21" s="18">
        <f>SUM(E21:H21)</f>
        <v>62.470000000000006</v>
      </c>
      <c r="J21" s="9">
        <v>13.49</v>
      </c>
      <c r="K21" s="9">
        <v>12.52</v>
      </c>
      <c r="L21" s="9">
        <v>14.18</v>
      </c>
      <c r="M21" s="9">
        <v>15.46</v>
      </c>
      <c r="N21" s="9">
        <v>15.95</v>
      </c>
      <c r="O21" s="9">
        <v>17.21</v>
      </c>
      <c r="P21" s="9">
        <v>18.74</v>
      </c>
      <c r="Q21" s="9">
        <v>79.89</v>
      </c>
      <c r="R21" s="9">
        <v>16.86</v>
      </c>
      <c r="S21" s="9">
        <v>23.31</v>
      </c>
      <c r="T21" s="44">
        <v>19.45</v>
      </c>
      <c r="U21" s="9">
        <v>13.29</v>
      </c>
      <c r="V21" s="18">
        <f t="shared" si="1"/>
        <v>260.35</v>
      </c>
    </row>
    <row r="22" spans="3:22" ht="15.75" thickBot="1">
      <c r="C22" s="14"/>
      <c r="D22" s="2" t="s">
        <v>6</v>
      </c>
      <c r="E22" s="11">
        <f aca="true" t="shared" si="9" ref="E22:U22">E20+E21</f>
        <v>602.1600000000001</v>
      </c>
      <c r="F22" s="11">
        <f t="shared" si="9"/>
        <v>603.7</v>
      </c>
      <c r="G22" s="11">
        <f t="shared" si="9"/>
        <v>602.95</v>
      </c>
      <c r="H22" s="11">
        <f t="shared" si="9"/>
        <v>602.5000000000001</v>
      </c>
      <c r="I22" s="11">
        <f t="shared" si="9"/>
        <v>2411.31</v>
      </c>
      <c r="J22" s="11">
        <f t="shared" si="9"/>
        <v>600.21</v>
      </c>
      <c r="K22" s="11">
        <f t="shared" si="9"/>
        <v>599.24</v>
      </c>
      <c r="L22" s="11">
        <f t="shared" si="9"/>
        <v>600.9</v>
      </c>
      <c r="M22" s="11">
        <f t="shared" si="9"/>
        <v>602.1800000000001</v>
      </c>
      <c r="N22" s="11">
        <f t="shared" si="9"/>
        <v>602.6700000000001</v>
      </c>
      <c r="O22" s="11">
        <f t="shared" si="9"/>
        <v>603.9300000000001</v>
      </c>
      <c r="P22" s="11">
        <f t="shared" si="9"/>
        <v>605.46</v>
      </c>
      <c r="Q22" s="11">
        <f t="shared" si="9"/>
        <v>666.61</v>
      </c>
      <c r="R22" s="11">
        <f t="shared" si="9"/>
        <v>603.58</v>
      </c>
      <c r="S22" s="11">
        <f t="shared" si="9"/>
        <v>610.03</v>
      </c>
      <c r="T22" s="41">
        <f t="shared" si="9"/>
        <v>606.1700000000001</v>
      </c>
      <c r="U22" s="11">
        <f t="shared" si="9"/>
        <v>600.01</v>
      </c>
      <c r="V22" s="11">
        <f t="shared" si="1"/>
        <v>7300.99</v>
      </c>
    </row>
    <row r="23" spans="3:22" ht="16.5" thickBot="1" thickTop="1">
      <c r="C23" s="19" t="s">
        <v>17</v>
      </c>
      <c r="D23" s="4" t="s">
        <v>3</v>
      </c>
      <c r="E23" s="5">
        <v>423.42</v>
      </c>
      <c r="F23" s="5">
        <v>636.72</v>
      </c>
      <c r="G23" s="5">
        <v>1105.76</v>
      </c>
      <c r="H23" s="12">
        <f>+'[2]Desembre'!$J$20</f>
        <v>705.6999999999999</v>
      </c>
      <c r="I23" s="17">
        <f>SUM(E23:H23)</f>
        <v>2871.6</v>
      </c>
      <c r="J23" s="5">
        <f>+'[1]gener'!$J$20</f>
        <v>817.12</v>
      </c>
      <c r="K23" s="5">
        <v>817.12</v>
      </c>
      <c r="L23" s="5">
        <v>1174.74</v>
      </c>
      <c r="M23" s="12">
        <v>575.17</v>
      </c>
      <c r="N23" s="5">
        <v>784.22</v>
      </c>
      <c r="O23" s="5">
        <v>781.04</v>
      </c>
      <c r="P23" s="5">
        <v>1102.58</v>
      </c>
      <c r="Q23" s="12">
        <v>643.08</v>
      </c>
      <c r="R23" s="5">
        <v>751.32</v>
      </c>
      <c r="S23" s="5">
        <v>886.1</v>
      </c>
      <c r="T23" s="39">
        <v>961.44</v>
      </c>
      <c r="U23" s="5">
        <v>856.38</v>
      </c>
      <c r="V23" s="17">
        <f t="shared" si="1"/>
        <v>10150.31</v>
      </c>
    </row>
    <row r="24" spans="3:22" ht="15.75" thickTop="1">
      <c r="C24" s="13" t="s">
        <v>19</v>
      </c>
      <c r="D24" s="24" t="s">
        <v>4</v>
      </c>
      <c r="E24" s="25">
        <f>+$E$12</f>
        <v>586.72</v>
      </c>
      <c r="F24" s="25">
        <f>+$E$12</f>
        <v>586.72</v>
      </c>
      <c r="G24" s="25">
        <f>+$E$12</f>
        <v>586.72</v>
      </c>
      <c r="H24" s="25">
        <f>+H20</f>
        <v>588.6800000000001</v>
      </c>
      <c r="I24" s="23">
        <f>SUM(E24:H24)</f>
        <v>2348.84</v>
      </c>
      <c r="J24" s="25">
        <f>+G24</f>
        <v>586.72</v>
      </c>
      <c r="K24" s="25">
        <f aca="true" t="shared" si="10" ref="K24:U24">+J24</f>
        <v>586.72</v>
      </c>
      <c r="L24" s="25">
        <f t="shared" si="10"/>
        <v>586.72</v>
      </c>
      <c r="M24" s="26">
        <f t="shared" si="10"/>
        <v>586.72</v>
      </c>
      <c r="N24" s="25">
        <f t="shared" si="10"/>
        <v>586.72</v>
      </c>
      <c r="O24" s="25">
        <f t="shared" si="10"/>
        <v>586.72</v>
      </c>
      <c r="P24" s="25">
        <f t="shared" si="10"/>
        <v>586.72</v>
      </c>
      <c r="Q24" s="25">
        <f t="shared" si="10"/>
        <v>586.72</v>
      </c>
      <c r="R24" s="25">
        <f t="shared" si="10"/>
        <v>586.72</v>
      </c>
      <c r="S24" s="25">
        <f t="shared" si="10"/>
        <v>586.72</v>
      </c>
      <c r="T24" s="40">
        <f t="shared" si="10"/>
        <v>586.72</v>
      </c>
      <c r="U24" s="40">
        <f t="shared" si="10"/>
        <v>586.72</v>
      </c>
      <c r="V24" s="23">
        <f t="shared" si="1"/>
        <v>7040.640000000002</v>
      </c>
    </row>
    <row r="25" spans="3:22" ht="15.75" thickBot="1">
      <c r="C25" s="13" t="s">
        <v>20</v>
      </c>
      <c r="D25" s="8" t="s">
        <v>5</v>
      </c>
      <c r="E25" s="9">
        <v>16.83</v>
      </c>
      <c r="F25" s="9">
        <v>15.97</v>
      </c>
      <c r="G25" s="9">
        <v>16.86</v>
      </c>
      <c r="H25" s="9">
        <v>16.35</v>
      </c>
      <c r="I25" s="18">
        <f>SUM(E25:H25)</f>
        <v>66.00999999999999</v>
      </c>
      <c r="J25" s="9">
        <v>15.23</v>
      </c>
      <c r="K25" s="9">
        <v>17.11</v>
      </c>
      <c r="L25" s="9">
        <v>17.41</v>
      </c>
      <c r="M25" s="9">
        <v>14.59</v>
      </c>
      <c r="N25" s="9">
        <v>15.6</v>
      </c>
      <c r="O25" s="9">
        <v>18.17</v>
      </c>
      <c r="P25" s="9">
        <v>14.88</v>
      </c>
      <c r="Q25" s="9">
        <v>12.67</v>
      </c>
      <c r="R25" s="9">
        <v>17.23</v>
      </c>
      <c r="S25" s="9">
        <v>17.84</v>
      </c>
      <c r="T25" s="44">
        <v>15.05</v>
      </c>
      <c r="U25" s="9">
        <v>16.13</v>
      </c>
      <c r="V25" s="18">
        <f t="shared" si="1"/>
        <v>191.91</v>
      </c>
    </row>
    <row r="26" spans="3:22" ht="15.75" thickBot="1">
      <c r="C26" s="15" t="s">
        <v>18</v>
      </c>
      <c r="D26" s="2" t="s">
        <v>6</v>
      </c>
      <c r="E26" s="11">
        <f aca="true" t="shared" si="11" ref="E26:U26">E24+E25</f>
        <v>603.5500000000001</v>
      </c>
      <c r="F26" s="11">
        <f t="shared" si="11"/>
        <v>602.69</v>
      </c>
      <c r="G26" s="11">
        <f t="shared" si="11"/>
        <v>603.58</v>
      </c>
      <c r="H26" s="11">
        <f t="shared" si="11"/>
        <v>605.0300000000001</v>
      </c>
      <c r="I26" s="11">
        <f t="shared" si="11"/>
        <v>2414.8500000000004</v>
      </c>
      <c r="J26" s="11">
        <f t="shared" si="11"/>
        <v>601.95</v>
      </c>
      <c r="K26" s="11">
        <f t="shared" si="11"/>
        <v>603.83</v>
      </c>
      <c r="L26" s="11">
        <f t="shared" si="11"/>
        <v>604.13</v>
      </c>
      <c r="M26" s="11">
        <f t="shared" si="11"/>
        <v>601.3100000000001</v>
      </c>
      <c r="N26" s="11">
        <f t="shared" si="11"/>
        <v>602.32</v>
      </c>
      <c r="O26" s="11">
        <f t="shared" si="11"/>
        <v>604.89</v>
      </c>
      <c r="P26" s="11">
        <f t="shared" si="11"/>
        <v>601.6</v>
      </c>
      <c r="Q26" s="11">
        <f t="shared" si="11"/>
        <v>599.39</v>
      </c>
      <c r="R26" s="11">
        <f t="shared" si="11"/>
        <v>603.95</v>
      </c>
      <c r="S26" s="11">
        <f t="shared" si="11"/>
        <v>604.5600000000001</v>
      </c>
      <c r="T26" s="41">
        <f t="shared" si="11"/>
        <v>601.77</v>
      </c>
      <c r="U26" s="11">
        <f t="shared" si="11"/>
        <v>602.85</v>
      </c>
      <c r="V26" s="11">
        <f t="shared" si="1"/>
        <v>7232.550000000001</v>
      </c>
    </row>
    <row r="27" spans="3:22" ht="16.5" thickBot="1" thickTop="1">
      <c r="C27" s="19" t="s">
        <v>21</v>
      </c>
      <c r="D27" s="4" t="s">
        <v>3</v>
      </c>
      <c r="E27" s="5">
        <v>600.64</v>
      </c>
      <c r="F27" s="5">
        <v>955.08</v>
      </c>
      <c r="G27" s="5">
        <v>1177.92</v>
      </c>
      <c r="H27" s="12">
        <f>+'[2]Desembre'!$J$21</f>
        <v>633.54</v>
      </c>
      <c r="I27" s="17">
        <f>SUM(E27:H27)</f>
        <v>3367.1800000000003</v>
      </c>
      <c r="J27" s="5">
        <f>+'[1]gener'!$J$21</f>
        <v>784.2199999999999</v>
      </c>
      <c r="K27" s="5">
        <v>922.18</v>
      </c>
      <c r="L27" s="5">
        <v>1255.4</v>
      </c>
      <c r="M27" s="12">
        <v>1142.91</v>
      </c>
      <c r="N27" s="5">
        <v>1218.25</v>
      </c>
      <c r="O27" s="5">
        <v>925.36</v>
      </c>
      <c r="P27" s="5">
        <v>1279.8</v>
      </c>
      <c r="Q27" s="12">
        <v>748.14</v>
      </c>
      <c r="R27" s="5">
        <v>1033.6</v>
      </c>
      <c r="S27" s="5">
        <v>1142.91</v>
      </c>
      <c r="T27" s="39">
        <v>937.04</v>
      </c>
      <c r="U27" s="5">
        <v>744.96</v>
      </c>
      <c r="V27" s="17">
        <f t="shared" si="1"/>
        <v>12134.77</v>
      </c>
    </row>
    <row r="28" spans="3:22" ht="15.75" thickTop="1">
      <c r="C28" s="13" t="s">
        <v>24</v>
      </c>
      <c r="D28" s="24" t="s">
        <v>4</v>
      </c>
      <c r="E28" s="25">
        <f>+$E$12</f>
        <v>586.72</v>
      </c>
      <c r="F28" s="25">
        <f>+$E$12</f>
        <v>586.72</v>
      </c>
      <c r="G28" s="25">
        <f>+$E$12</f>
        <v>586.72</v>
      </c>
      <c r="H28" s="25">
        <f>+H24</f>
        <v>588.6800000000001</v>
      </c>
      <c r="I28" s="23">
        <f>SUM(E28:H28)</f>
        <v>2348.84</v>
      </c>
      <c r="J28" s="25">
        <f>+G28</f>
        <v>586.72</v>
      </c>
      <c r="K28" s="25">
        <f aca="true" t="shared" si="12" ref="K28:U28">+J28</f>
        <v>586.72</v>
      </c>
      <c r="L28" s="25">
        <f t="shared" si="12"/>
        <v>586.72</v>
      </c>
      <c r="M28" s="26">
        <f t="shared" si="12"/>
        <v>586.72</v>
      </c>
      <c r="N28" s="25">
        <f t="shared" si="12"/>
        <v>586.72</v>
      </c>
      <c r="O28" s="25">
        <f t="shared" si="12"/>
        <v>586.72</v>
      </c>
      <c r="P28" s="25">
        <f t="shared" si="12"/>
        <v>586.72</v>
      </c>
      <c r="Q28" s="25">
        <f t="shared" si="12"/>
        <v>586.72</v>
      </c>
      <c r="R28" s="25">
        <f t="shared" si="12"/>
        <v>586.72</v>
      </c>
      <c r="S28" s="25">
        <f t="shared" si="12"/>
        <v>586.72</v>
      </c>
      <c r="T28" s="40">
        <f t="shared" si="12"/>
        <v>586.72</v>
      </c>
      <c r="U28" s="40">
        <f t="shared" si="12"/>
        <v>586.72</v>
      </c>
      <c r="V28" s="23">
        <f t="shared" si="1"/>
        <v>7040.640000000002</v>
      </c>
    </row>
    <row r="29" spans="3:22" ht="15.75" thickBot="1">
      <c r="C29" s="13" t="s">
        <v>22</v>
      </c>
      <c r="D29" s="8" t="s">
        <v>5</v>
      </c>
      <c r="E29" s="9">
        <v>17.39</v>
      </c>
      <c r="F29" s="9">
        <v>16.77</v>
      </c>
      <c r="G29" s="9">
        <v>15.31</v>
      </c>
      <c r="H29" s="9">
        <v>15.74</v>
      </c>
      <c r="I29" s="18">
        <f>SUM(E29:H29)</f>
        <v>65.21</v>
      </c>
      <c r="J29" s="9">
        <v>14.1</v>
      </c>
      <c r="K29" s="9">
        <v>16.22</v>
      </c>
      <c r="L29" s="9">
        <v>13.96</v>
      </c>
      <c r="M29" s="9">
        <v>16.32</v>
      </c>
      <c r="N29" s="9">
        <v>13.06</v>
      </c>
      <c r="O29" s="9">
        <v>14.1</v>
      </c>
      <c r="P29" s="9">
        <v>14.88</v>
      </c>
      <c r="Q29" s="9">
        <v>12.22</v>
      </c>
      <c r="R29" s="9">
        <v>15.46</v>
      </c>
      <c r="S29" s="9">
        <v>17.18</v>
      </c>
      <c r="T29" s="44">
        <v>15.28</v>
      </c>
      <c r="U29" s="9">
        <v>15.23</v>
      </c>
      <c r="V29" s="18">
        <f t="shared" si="1"/>
        <v>178.01</v>
      </c>
    </row>
    <row r="30" spans="3:22" ht="15.75" thickBot="1">
      <c r="C30" s="15" t="s">
        <v>23</v>
      </c>
      <c r="D30" s="2" t="s">
        <v>6</v>
      </c>
      <c r="E30" s="11">
        <f aca="true" t="shared" si="13" ref="E30:U30">E28+E29</f>
        <v>604.11</v>
      </c>
      <c r="F30" s="11">
        <f t="shared" si="13"/>
        <v>603.49</v>
      </c>
      <c r="G30" s="11">
        <f t="shared" si="13"/>
        <v>602.03</v>
      </c>
      <c r="H30" s="11">
        <f t="shared" si="13"/>
        <v>604.4200000000001</v>
      </c>
      <c r="I30" s="11">
        <f t="shared" si="13"/>
        <v>2414.05</v>
      </c>
      <c r="J30" s="11">
        <f t="shared" si="13"/>
        <v>600.82</v>
      </c>
      <c r="K30" s="11">
        <f t="shared" si="13"/>
        <v>602.94</v>
      </c>
      <c r="L30" s="11">
        <f t="shared" si="13"/>
        <v>600.6800000000001</v>
      </c>
      <c r="M30" s="11">
        <f t="shared" si="13"/>
        <v>603.0400000000001</v>
      </c>
      <c r="N30" s="11">
        <f t="shared" si="13"/>
        <v>599.78</v>
      </c>
      <c r="O30" s="11">
        <f t="shared" si="13"/>
        <v>600.82</v>
      </c>
      <c r="P30" s="11">
        <f t="shared" si="13"/>
        <v>601.6</v>
      </c>
      <c r="Q30" s="11">
        <f t="shared" si="13"/>
        <v>598.94</v>
      </c>
      <c r="R30" s="11">
        <f t="shared" si="13"/>
        <v>602.1800000000001</v>
      </c>
      <c r="S30" s="11">
        <f t="shared" si="13"/>
        <v>603.9</v>
      </c>
      <c r="T30" s="41">
        <f t="shared" si="13"/>
        <v>602</v>
      </c>
      <c r="U30" s="11">
        <f t="shared" si="13"/>
        <v>601.95</v>
      </c>
      <c r="V30" s="11">
        <f t="shared" si="1"/>
        <v>7218.650000000001</v>
      </c>
    </row>
    <row r="31" spans="3:22" ht="16.5" thickBot="1" thickTop="1">
      <c r="C31" s="19" t="s">
        <v>26</v>
      </c>
      <c r="D31" s="4" t="s">
        <v>3</v>
      </c>
      <c r="E31" s="5">
        <v>744.96</v>
      </c>
      <c r="F31" s="5">
        <v>851.09</v>
      </c>
      <c r="G31" s="5">
        <v>1105.76</v>
      </c>
      <c r="H31" s="12">
        <f>+'[2]Desembre'!$J$22</f>
        <v>777.8599999999999</v>
      </c>
      <c r="I31" s="17">
        <f>SUM(E31:H31)</f>
        <v>3479.67</v>
      </c>
      <c r="J31" s="5">
        <f>+'[1]gener'!$J$22</f>
        <v>817.12</v>
      </c>
      <c r="K31" s="5">
        <v>705.7</v>
      </c>
      <c r="L31" s="5">
        <v>958.26</v>
      </c>
      <c r="M31" s="12">
        <v>893.53</v>
      </c>
      <c r="N31" s="5">
        <v>744.96</v>
      </c>
      <c r="O31" s="5">
        <v>708.88</v>
      </c>
      <c r="P31" s="5">
        <v>925.36</v>
      </c>
      <c r="Q31" s="12">
        <v>603.82</v>
      </c>
      <c r="R31" s="5">
        <v>462.68</v>
      </c>
      <c r="S31" s="5">
        <v>675.98</v>
      </c>
      <c r="T31" s="39">
        <v>712.06</v>
      </c>
      <c r="U31" s="5">
        <v>498.76</v>
      </c>
      <c r="V31" s="17">
        <f t="shared" si="1"/>
        <v>8707.109999999999</v>
      </c>
    </row>
    <row r="32" spans="3:22" ht="15.75" thickTop="1">
      <c r="C32" s="13" t="s">
        <v>27</v>
      </c>
      <c r="D32" s="24" t="s">
        <v>4</v>
      </c>
      <c r="E32" s="25">
        <f>+$E$12</f>
        <v>586.72</v>
      </c>
      <c r="F32" s="25">
        <f>+$E$12</f>
        <v>586.72</v>
      </c>
      <c r="G32" s="25">
        <f>+$E$12</f>
        <v>586.72</v>
      </c>
      <c r="H32" s="25">
        <f>+H28</f>
        <v>588.6800000000001</v>
      </c>
      <c r="I32" s="23">
        <f>SUM(E32:H32)</f>
        <v>2348.84</v>
      </c>
      <c r="J32" s="25">
        <f>+G32</f>
        <v>586.72</v>
      </c>
      <c r="K32" s="25">
        <f aca="true" t="shared" si="14" ref="K32:U32">+J32</f>
        <v>586.72</v>
      </c>
      <c r="L32" s="25">
        <f t="shared" si="14"/>
        <v>586.72</v>
      </c>
      <c r="M32" s="26">
        <f t="shared" si="14"/>
        <v>586.72</v>
      </c>
      <c r="N32" s="25">
        <f t="shared" si="14"/>
        <v>586.72</v>
      </c>
      <c r="O32" s="25">
        <f t="shared" si="14"/>
        <v>586.72</v>
      </c>
      <c r="P32" s="25">
        <f t="shared" si="14"/>
        <v>586.72</v>
      </c>
      <c r="Q32" s="25">
        <f t="shared" si="14"/>
        <v>586.72</v>
      </c>
      <c r="R32" s="25">
        <f t="shared" si="14"/>
        <v>586.72</v>
      </c>
      <c r="S32" s="25">
        <f t="shared" si="14"/>
        <v>586.72</v>
      </c>
      <c r="T32" s="40">
        <f t="shared" si="14"/>
        <v>586.72</v>
      </c>
      <c r="U32" s="40">
        <f t="shared" si="14"/>
        <v>586.72</v>
      </c>
      <c r="V32" s="23">
        <f t="shared" si="1"/>
        <v>7040.640000000002</v>
      </c>
    </row>
    <row r="33" spans="3:22" ht="15.75" thickBot="1">
      <c r="C33" s="13" t="s">
        <v>28</v>
      </c>
      <c r="D33" s="8" t="s">
        <v>5</v>
      </c>
      <c r="E33" s="9">
        <v>16</v>
      </c>
      <c r="F33" s="9">
        <v>16.93</v>
      </c>
      <c r="G33" s="9">
        <v>16.34</v>
      </c>
      <c r="H33" s="9">
        <v>15.48</v>
      </c>
      <c r="I33" s="18">
        <f>SUM(E33:H33)</f>
        <v>64.75</v>
      </c>
      <c r="J33" s="9">
        <v>18.41</v>
      </c>
      <c r="K33" s="9">
        <v>16.74</v>
      </c>
      <c r="L33" s="9">
        <v>17.77</v>
      </c>
      <c r="M33" s="9">
        <v>15.58</v>
      </c>
      <c r="N33" s="9">
        <v>18.22</v>
      </c>
      <c r="O33" s="9">
        <v>17.26</v>
      </c>
      <c r="P33" s="9">
        <v>15.9</v>
      </c>
      <c r="Q33" s="9">
        <v>13.04</v>
      </c>
      <c r="R33" s="9">
        <v>14.64</v>
      </c>
      <c r="S33" s="9">
        <v>16.46</v>
      </c>
      <c r="T33" s="44">
        <v>16.81</v>
      </c>
      <c r="U33" s="9">
        <v>2147.96</v>
      </c>
      <c r="V33" s="18">
        <f t="shared" si="1"/>
        <v>2328.79</v>
      </c>
    </row>
    <row r="34" spans="3:22" ht="15.75" thickBot="1">
      <c r="C34" s="14"/>
      <c r="D34" s="2" t="s">
        <v>6</v>
      </c>
      <c r="E34" s="11">
        <f aca="true" t="shared" si="15" ref="E34:U34">E32+E33</f>
        <v>602.72</v>
      </c>
      <c r="F34" s="11">
        <f t="shared" si="15"/>
        <v>603.65</v>
      </c>
      <c r="G34" s="11">
        <f t="shared" si="15"/>
        <v>603.0600000000001</v>
      </c>
      <c r="H34" s="11">
        <f t="shared" si="15"/>
        <v>604.1600000000001</v>
      </c>
      <c r="I34" s="11">
        <f t="shared" si="15"/>
        <v>2413.59</v>
      </c>
      <c r="J34" s="11">
        <f t="shared" si="15"/>
        <v>605.13</v>
      </c>
      <c r="K34" s="11">
        <f t="shared" si="15"/>
        <v>603.46</v>
      </c>
      <c r="L34" s="11">
        <f t="shared" si="15"/>
        <v>604.49</v>
      </c>
      <c r="M34" s="11">
        <f t="shared" si="15"/>
        <v>602.3000000000001</v>
      </c>
      <c r="N34" s="11">
        <f t="shared" si="15"/>
        <v>604.94</v>
      </c>
      <c r="O34" s="11">
        <f t="shared" si="15"/>
        <v>603.98</v>
      </c>
      <c r="P34" s="11">
        <f t="shared" si="15"/>
        <v>602.62</v>
      </c>
      <c r="Q34" s="11">
        <f t="shared" si="15"/>
        <v>599.76</v>
      </c>
      <c r="R34" s="11">
        <f t="shared" si="15"/>
        <v>601.36</v>
      </c>
      <c r="S34" s="11">
        <f t="shared" si="15"/>
        <v>603.1800000000001</v>
      </c>
      <c r="T34" s="41">
        <f t="shared" si="15"/>
        <v>603.53</v>
      </c>
      <c r="U34" s="11">
        <f t="shared" si="15"/>
        <v>2734.6800000000003</v>
      </c>
      <c r="V34" s="11">
        <f t="shared" si="1"/>
        <v>9369.43</v>
      </c>
    </row>
    <row r="35" spans="3:22" ht="16.5" thickBot="1" thickTop="1">
      <c r="C35" s="19" t="s">
        <v>29</v>
      </c>
      <c r="D35" s="4" t="s">
        <v>3</v>
      </c>
      <c r="E35" s="5">
        <v>0</v>
      </c>
      <c r="F35" s="5">
        <v>431.77</v>
      </c>
      <c r="G35" s="5">
        <v>130.05</v>
      </c>
      <c r="H35" s="12">
        <f>+'[2]Desembre'!$J$24</f>
        <v>431.77000000000004</v>
      </c>
      <c r="I35" s="17">
        <f>SUM(E35:H35)</f>
        <v>993.5899999999999</v>
      </c>
      <c r="J35" s="5">
        <f>+'[1]gener'!$J$24</f>
        <v>171.67000000000002</v>
      </c>
      <c r="K35" s="5">
        <v>171.67</v>
      </c>
      <c r="L35" s="5">
        <v>301.72</v>
      </c>
      <c r="M35" s="12">
        <v>130.05</v>
      </c>
      <c r="N35" s="5">
        <v>213.29</v>
      </c>
      <c r="O35" s="5">
        <v>260.1</v>
      </c>
      <c r="P35" s="5">
        <v>343.34</v>
      </c>
      <c r="Q35" s="12">
        <v>0</v>
      </c>
      <c r="R35" s="5">
        <v>171.67</v>
      </c>
      <c r="S35" s="5">
        <v>171.67</v>
      </c>
      <c r="T35" s="39">
        <v>0</v>
      </c>
      <c r="U35" s="5">
        <v>171.67</v>
      </c>
      <c r="V35" s="17">
        <f t="shared" si="1"/>
        <v>2106.85</v>
      </c>
    </row>
    <row r="36" spans="3:23" ht="15.75" thickTop="1">
      <c r="C36" s="13" t="s">
        <v>30</v>
      </c>
      <c r="D36" s="24" t="s">
        <v>4</v>
      </c>
      <c r="E36" s="25">
        <v>238.77</v>
      </c>
      <c r="F36" s="25">
        <v>238.77</v>
      </c>
      <c r="G36" s="25">
        <v>238.77</v>
      </c>
      <c r="H36" s="25">
        <f>+'[2]Desembre'!$P$24</f>
        <v>239.56590000000028</v>
      </c>
      <c r="I36" s="23">
        <f>SUM(E36:H36)</f>
        <v>955.8759000000003</v>
      </c>
      <c r="J36" s="25">
        <f>+G36</f>
        <v>238.77</v>
      </c>
      <c r="K36" s="25">
        <f aca="true" t="shared" si="16" ref="K36:S36">+J36</f>
        <v>238.77</v>
      </c>
      <c r="L36" s="25">
        <f t="shared" si="16"/>
        <v>238.77</v>
      </c>
      <c r="M36" s="26">
        <f t="shared" si="16"/>
        <v>238.77</v>
      </c>
      <c r="N36" s="25">
        <f t="shared" si="16"/>
        <v>238.77</v>
      </c>
      <c r="O36" s="25">
        <f t="shared" si="16"/>
        <v>238.77</v>
      </c>
      <c r="P36" s="25">
        <f t="shared" si="16"/>
        <v>238.77</v>
      </c>
      <c r="Q36" s="25">
        <f t="shared" si="16"/>
        <v>238.77</v>
      </c>
      <c r="R36" s="25">
        <f t="shared" si="16"/>
        <v>238.77</v>
      </c>
      <c r="S36" s="25">
        <f t="shared" si="16"/>
        <v>238.77</v>
      </c>
      <c r="T36" s="40">
        <v>0</v>
      </c>
      <c r="U36" s="25">
        <v>0</v>
      </c>
      <c r="V36" s="23">
        <f t="shared" si="1"/>
        <v>2387.7000000000003</v>
      </c>
      <c r="W36" s="32"/>
    </row>
    <row r="37" spans="3:22" ht="15.75" thickBot="1">
      <c r="C37" s="13"/>
      <c r="D37" s="8" t="s">
        <v>5</v>
      </c>
      <c r="E37" s="9">
        <v>13.63</v>
      </c>
      <c r="F37" s="9">
        <v>16.8</v>
      </c>
      <c r="G37" s="9">
        <v>17.73</v>
      </c>
      <c r="H37" s="9">
        <v>17.89</v>
      </c>
      <c r="I37" s="18">
        <f>SUM(E37:H37)</f>
        <v>66.05</v>
      </c>
      <c r="J37" s="9">
        <v>17.19</v>
      </c>
      <c r="K37" s="9">
        <v>16.54</v>
      </c>
      <c r="L37" s="9">
        <v>16.6</v>
      </c>
      <c r="M37" s="9">
        <v>23.69</v>
      </c>
      <c r="N37" s="9">
        <v>14.88</v>
      </c>
      <c r="O37" s="9">
        <v>16.53</v>
      </c>
      <c r="P37" s="9">
        <v>16.96</v>
      </c>
      <c r="Q37" s="9">
        <v>14.05</v>
      </c>
      <c r="R37" s="9">
        <v>16.98</v>
      </c>
      <c r="S37" s="9">
        <v>15.34</v>
      </c>
      <c r="T37" s="44">
        <v>18.84</v>
      </c>
      <c r="U37" s="9">
        <v>15.03</v>
      </c>
      <c r="V37" s="18">
        <f t="shared" si="1"/>
        <v>202.63000000000002</v>
      </c>
    </row>
    <row r="38" spans="3:22" ht="15.75" thickBot="1">
      <c r="C38" s="14"/>
      <c r="D38" s="2" t="s">
        <v>6</v>
      </c>
      <c r="E38" s="11">
        <f aca="true" t="shared" si="17" ref="E38:U38">E36+E37</f>
        <v>252.4</v>
      </c>
      <c r="F38" s="11">
        <f t="shared" si="17"/>
        <v>255.57000000000002</v>
      </c>
      <c r="G38" s="11">
        <f t="shared" si="17"/>
        <v>256.5</v>
      </c>
      <c r="H38" s="11">
        <f t="shared" si="17"/>
        <v>257.45590000000027</v>
      </c>
      <c r="I38" s="11">
        <f t="shared" si="17"/>
        <v>1021.9259000000003</v>
      </c>
      <c r="J38" s="11">
        <f t="shared" si="17"/>
        <v>255.96</v>
      </c>
      <c r="K38" s="11">
        <f t="shared" si="17"/>
        <v>255.31</v>
      </c>
      <c r="L38" s="11">
        <f t="shared" si="17"/>
        <v>255.37</v>
      </c>
      <c r="M38" s="11">
        <f t="shared" si="17"/>
        <v>262.46000000000004</v>
      </c>
      <c r="N38" s="11">
        <f t="shared" si="17"/>
        <v>253.65</v>
      </c>
      <c r="O38" s="11">
        <f t="shared" si="17"/>
        <v>255.3</v>
      </c>
      <c r="P38" s="11">
        <f t="shared" si="17"/>
        <v>255.73000000000002</v>
      </c>
      <c r="Q38" s="11">
        <f t="shared" si="17"/>
        <v>252.82000000000002</v>
      </c>
      <c r="R38" s="11">
        <f t="shared" si="17"/>
        <v>255.75</v>
      </c>
      <c r="S38" s="11">
        <f t="shared" si="17"/>
        <v>254.11</v>
      </c>
      <c r="T38" s="41">
        <f t="shared" si="17"/>
        <v>18.84</v>
      </c>
      <c r="U38" s="11">
        <f t="shared" si="17"/>
        <v>15.03</v>
      </c>
      <c r="V38" s="11">
        <f t="shared" si="1"/>
        <v>2590.3300000000004</v>
      </c>
    </row>
    <row r="39" spans="3:22" ht="16.5" thickBot="1" thickTop="1">
      <c r="C39" s="19" t="s">
        <v>31</v>
      </c>
      <c r="D39" s="4" t="s">
        <v>3</v>
      </c>
      <c r="E39" s="5">
        <v>130.05</v>
      </c>
      <c r="F39" s="5">
        <v>430.48</v>
      </c>
      <c r="G39" s="5">
        <v>171.67</v>
      </c>
      <c r="H39" s="12">
        <f>+'[2]Desembre'!$J$25</f>
        <v>431.77000000000004</v>
      </c>
      <c r="I39" s="17">
        <f>SUM(E39:H39)</f>
        <v>1163.97</v>
      </c>
      <c r="J39" s="5">
        <f>+'[1]gener'!$J$25</f>
        <v>171.67000000000002</v>
      </c>
      <c r="K39" s="5">
        <v>213.29</v>
      </c>
      <c r="L39" s="5">
        <v>340.76</v>
      </c>
      <c r="M39" s="12">
        <v>421.42</v>
      </c>
      <c r="N39" s="5">
        <v>253.62</v>
      </c>
      <c r="O39" s="5">
        <v>260.1</v>
      </c>
      <c r="P39" s="5">
        <v>343.34</v>
      </c>
      <c r="Q39" s="12">
        <v>0</v>
      </c>
      <c r="R39" s="5">
        <v>130.05</v>
      </c>
      <c r="S39" s="5">
        <v>130.05</v>
      </c>
      <c r="T39" s="39">
        <v>130.05</v>
      </c>
      <c r="U39" s="5">
        <v>130.05</v>
      </c>
      <c r="V39" s="17">
        <f t="shared" si="1"/>
        <v>2524.4000000000005</v>
      </c>
    </row>
    <row r="40" spans="3:23" ht="15.75" thickTop="1">
      <c r="C40" s="13" t="s">
        <v>32</v>
      </c>
      <c r="D40" s="24" t="s">
        <v>4</v>
      </c>
      <c r="E40" s="25">
        <f>+$E$36</f>
        <v>238.77</v>
      </c>
      <c r="F40" s="25">
        <f>+$E$36</f>
        <v>238.77</v>
      </c>
      <c r="G40" s="25">
        <v>0</v>
      </c>
      <c r="H40" s="25">
        <f>+$E$36+'[2]Desembre'!$P$25</f>
        <v>478.33590000000027</v>
      </c>
      <c r="I40" s="23">
        <f>SUM(E40:H40)</f>
        <v>955.8759000000002</v>
      </c>
      <c r="J40" s="25">
        <f>+J36</f>
        <v>238.77</v>
      </c>
      <c r="K40" s="25">
        <f aca="true" t="shared" si="18" ref="K40:S40">+J40</f>
        <v>238.77</v>
      </c>
      <c r="L40" s="25">
        <f t="shared" si="18"/>
        <v>238.77</v>
      </c>
      <c r="M40" s="26">
        <f t="shared" si="18"/>
        <v>238.77</v>
      </c>
      <c r="N40" s="25">
        <f t="shared" si="18"/>
        <v>238.77</v>
      </c>
      <c r="O40" s="25">
        <f t="shared" si="18"/>
        <v>238.77</v>
      </c>
      <c r="P40" s="25">
        <f t="shared" si="18"/>
        <v>238.77</v>
      </c>
      <c r="Q40" s="25">
        <f t="shared" si="18"/>
        <v>238.77</v>
      </c>
      <c r="R40" s="25">
        <f t="shared" si="18"/>
        <v>238.77</v>
      </c>
      <c r="S40" s="25">
        <f t="shared" si="18"/>
        <v>238.77</v>
      </c>
      <c r="T40" s="40">
        <v>0</v>
      </c>
      <c r="U40" s="25">
        <f>+S40</f>
        <v>238.77</v>
      </c>
      <c r="V40" s="23">
        <f t="shared" si="1"/>
        <v>2626.4700000000003</v>
      </c>
      <c r="W40" s="32"/>
    </row>
    <row r="41" spans="3:22" ht="15.75" thickBot="1">
      <c r="C41" s="13"/>
      <c r="D41" s="8" t="s">
        <v>5</v>
      </c>
      <c r="E41" s="9">
        <v>10.85</v>
      </c>
      <c r="F41" s="9">
        <v>17.3</v>
      </c>
      <c r="G41" s="9">
        <v>16.13</v>
      </c>
      <c r="H41" s="9">
        <v>15.64</v>
      </c>
      <c r="I41" s="18">
        <f>SUM(E41:H41)</f>
        <v>59.92</v>
      </c>
      <c r="J41" s="9">
        <v>16.43</v>
      </c>
      <c r="K41" s="9">
        <v>15.68</v>
      </c>
      <c r="L41" s="9">
        <v>18.2</v>
      </c>
      <c r="M41" s="9">
        <v>16.57</v>
      </c>
      <c r="N41" s="9">
        <v>15.73</v>
      </c>
      <c r="O41" s="9">
        <v>20.18</v>
      </c>
      <c r="P41" s="9">
        <v>16.6</v>
      </c>
      <c r="Q41" s="9">
        <v>19.48</v>
      </c>
      <c r="R41" s="9">
        <v>27.63</v>
      </c>
      <c r="S41" s="9">
        <v>19.23</v>
      </c>
      <c r="T41" s="44">
        <v>21.75</v>
      </c>
      <c r="U41" s="9">
        <v>16.55</v>
      </c>
      <c r="V41" s="18">
        <f t="shared" si="1"/>
        <v>224.02999999999997</v>
      </c>
    </row>
    <row r="42" spans="3:22" ht="15.75" thickBot="1">
      <c r="C42" s="14"/>
      <c r="D42" s="2" t="s">
        <v>6</v>
      </c>
      <c r="E42" s="11">
        <f aca="true" t="shared" si="19" ref="E42:U42">E40+E41</f>
        <v>249.62</v>
      </c>
      <c r="F42" s="11">
        <f t="shared" si="19"/>
        <v>256.07</v>
      </c>
      <c r="G42" s="11">
        <f t="shared" si="19"/>
        <v>16.13</v>
      </c>
      <c r="H42" s="11">
        <f t="shared" si="19"/>
        <v>493.97590000000025</v>
      </c>
      <c r="I42" s="11">
        <f t="shared" si="19"/>
        <v>1015.7959000000002</v>
      </c>
      <c r="J42" s="11">
        <f t="shared" si="19"/>
        <v>255.20000000000002</v>
      </c>
      <c r="K42" s="11">
        <f t="shared" si="19"/>
        <v>254.45000000000002</v>
      </c>
      <c r="L42" s="11">
        <f t="shared" si="19"/>
        <v>256.97</v>
      </c>
      <c r="M42" s="11">
        <f t="shared" si="19"/>
        <v>255.34</v>
      </c>
      <c r="N42" s="11">
        <f t="shared" si="19"/>
        <v>254.5</v>
      </c>
      <c r="O42" s="11">
        <f t="shared" si="19"/>
        <v>258.95</v>
      </c>
      <c r="P42" s="11">
        <f t="shared" si="19"/>
        <v>255.37</v>
      </c>
      <c r="Q42" s="11">
        <f t="shared" si="19"/>
        <v>258.25</v>
      </c>
      <c r="R42" s="11">
        <f t="shared" si="19"/>
        <v>266.40000000000003</v>
      </c>
      <c r="S42" s="11">
        <f t="shared" si="19"/>
        <v>258</v>
      </c>
      <c r="T42" s="41">
        <f t="shared" si="19"/>
        <v>21.75</v>
      </c>
      <c r="U42" s="11">
        <f t="shared" si="19"/>
        <v>255.32000000000002</v>
      </c>
      <c r="V42" s="11">
        <f t="shared" si="1"/>
        <v>2850.5000000000005</v>
      </c>
    </row>
    <row r="43" spans="3:22" ht="16.5" thickBot="1" thickTop="1">
      <c r="C43" s="19" t="s">
        <v>33</v>
      </c>
      <c r="D43" s="4" t="s">
        <v>3</v>
      </c>
      <c r="E43" s="5">
        <v>171.67</v>
      </c>
      <c r="F43" s="5">
        <v>301.72</v>
      </c>
      <c r="G43" s="5">
        <v>213.29</v>
      </c>
      <c r="H43" s="12">
        <f>+'[2]Desembre'!$J$26</f>
        <v>431.77000000000004</v>
      </c>
      <c r="I43" s="17">
        <f>SUM(E43:H43)</f>
        <v>1118.45</v>
      </c>
      <c r="J43" s="5">
        <f>+'[1]gener'!$J$26</f>
        <v>171.67000000000002</v>
      </c>
      <c r="K43" s="5">
        <v>130.05</v>
      </c>
      <c r="L43" s="5">
        <v>343.34</v>
      </c>
      <c r="M43" s="12">
        <v>260.1</v>
      </c>
      <c r="N43" s="5">
        <v>213.29</v>
      </c>
      <c r="O43" s="5">
        <v>301.72</v>
      </c>
      <c r="P43" s="5">
        <v>301.72</v>
      </c>
      <c r="Q43" s="12">
        <v>0</v>
      </c>
      <c r="R43" s="5">
        <v>171.67</v>
      </c>
      <c r="S43" s="5">
        <v>41.62</v>
      </c>
      <c r="T43" s="39">
        <v>171.67</v>
      </c>
      <c r="U43" s="5">
        <v>171.67</v>
      </c>
      <c r="V43" s="17">
        <f t="shared" si="1"/>
        <v>2278.52</v>
      </c>
    </row>
    <row r="44" spans="3:23" ht="15.75" thickTop="1">
      <c r="C44" s="13" t="s">
        <v>32</v>
      </c>
      <c r="D44" s="24" t="s">
        <v>4</v>
      </c>
      <c r="E44" s="25">
        <f>+$E$36</f>
        <v>238.77</v>
      </c>
      <c r="F44" s="25">
        <f>+$E$36</f>
        <v>238.77</v>
      </c>
      <c r="G44" s="25">
        <v>0</v>
      </c>
      <c r="H44" s="25">
        <f>+F44+'[2]Desembre'!$P$26</f>
        <v>435.96000000000026</v>
      </c>
      <c r="I44" s="23">
        <f>SUM(E44:H44)</f>
        <v>913.5000000000002</v>
      </c>
      <c r="J44" s="25">
        <f>+J40</f>
        <v>238.77</v>
      </c>
      <c r="K44" s="25">
        <f aca="true" t="shared" si="20" ref="K44:S44">+J44</f>
        <v>238.77</v>
      </c>
      <c r="L44" s="25">
        <f t="shared" si="20"/>
        <v>238.77</v>
      </c>
      <c r="M44" s="26">
        <f t="shared" si="20"/>
        <v>238.77</v>
      </c>
      <c r="N44" s="25">
        <f t="shared" si="20"/>
        <v>238.77</v>
      </c>
      <c r="O44" s="25">
        <f t="shared" si="20"/>
        <v>238.77</v>
      </c>
      <c r="P44" s="25">
        <f t="shared" si="20"/>
        <v>238.77</v>
      </c>
      <c r="Q44" s="25">
        <f t="shared" si="20"/>
        <v>238.77</v>
      </c>
      <c r="R44" s="25">
        <f t="shared" si="20"/>
        <v>238.77</v>
      </c>
      <c r="S44" s="25">
        <f t="shared" si="20"/>
        <v>238.77</v>
      </c>
      <c r="T44" s="40">
        <v>0</v>
      </c>
      <c r="U44" s="25">
        <v>0</v>
      </c>
      <c r="V44" s="23">
        <f t="shared" si="1"/>
        <v>2387.7000000000003</v>
      </c>
      <c r="W44" s="32"/>
    </row>
    <row r="45" spans="3:22" ht="15.75" thickBot="1">
      <c r="C45" s="13"/>
      <c r="D45" s="8" t="s">
        <v>5</v>
      </c>
      <c r="E45" s="9">
        <v>16.64</v>
      </c>
      <c r="F45" s="9">
        <v>13.74</v>
      </c>
      <c r="G45" s="9">
        <v>11.76</v>
      </c>
      <c r="H45" s="9">
        <v>11.94</v>
      </c>
      <c r="I45" s="18">
        <f>SUM(E45:H45)</f>
        <v>54.08</v>
      </c>
      <c r="J45" s="9">
        <v>11.61</v>
      </c>
      <c r="K45" s="9">
        <v>11.68</v>
      </c>
      <c r="L45" s="9">
        <v>12.19</v>
      </c>
      <c r="M45" s="9">
        <v>11.9</v>
      </c>
      <c r="N45" s="9">
        <v>13.02</v>
      </c>
      <c r="O45" s="9">
        <v>11.89</v>
      </c>
      <c r="P45" s="9">
        <v>17.8</v>
      </c>
      <c r="Q45" s="9">
        <v>11.63</v>
      </c>
      <c r="R45" s="9">
        <v>16.1</v>
      </c>
      <c r="S45" s="9">
        <v>11.2</v>
      </c>
      <c r="T45" s="44">
        <v>13.55</v>
      </c>
      <c r="U45" s="9">
        <v>12.88</v>
      </c>
      <c r="V45" s="18">
        <f t="shared" si="1"/>
        <v>155.45</v>
      </c>
    </row>
    <row r="46" spans="3:22" ht="15.75" thickBot="1">
      <c r="C46" s="14"/>
      <c r="D46" s="2" t="s">
        <v>6</v>
      </c>
      <c r="E46" s="11">
        <f aca="true" t="shared" si="21" ref="E46:U46">E44+E45</f>
        <v>255.41000000000003</v>
      </c>
      <c r="F46" s="11">
        <f t="shared" si="21"/>
        <v>252.51000000000002</v>
      </c>
      <c r="G46" s="11">
        <f t="shared" si="21"/>
        <v>11.76</v>
      </c>
      <c r="H46" s="11">
        <f t="shared" si="21"/>
        <v>447.90000000000026</v>
      </c>
      <c r="I46" s="11">
        <f t="shared" si="21"/>
        <v>967.5800000000003</v>
      </c>
      <c r="J46" s="11">
        <f t="shared" si="21"/>
        <v>250.38</v>
      </c>
      <c r="K46" s="11">
        <f t="shared" si="21"/>
        <v>250.45000000000002</v>
      </c>
      <c r="L46" s="11">
        <f t="shared" si="21"/>
        <v>250.96</v>
      </c>
      <c r="M46" s="11">
        <f t="shared" si="21"/>
        <v>250.67000000000002</v>
      </c>
      <c r="N46" s="11">
        <f t="shared" si="21"/>
        <v>251.79000000000002</v>
      </c>
      <c r="O46" s="11">
        <f t="shared" si="21"/>
        <v>250.66000000000003</v>
      </c>
      <c r="P46" s="11">
        <f t="shared" si="21"/>
        <v>256.57</v>
      </c>
      <c r="Q46" s="11">
        <f t="shared" si="21"/>
        <v>250.4</v>
      </c>
      <c r="R46" s="11">
        <f t="shared" si="21"/>
        <v>254.87</v>
      </c>
      <c r="S46" s="11">
        <f t="shared" si="21"/>
        <v>249.97</v>
      </c>
      <c r="T46" s="41">
        <f t="shared" si="21"/>
        <v>13.55</v>
      </c>
      <c r="U46" s="11">
        <f t="shared" si="21"/>
        <v>12.88</v>
      </c>
      <c r="V46" s="11">
        <f t="shared" si="1"/>
        <v>2543.15</v>
      </c>
    </row>
    <row r="47" spans="3:22" ht="16.5" thickBot="1" thickTop="1">
      <c r="C47" s="19" t="s">
        <v>34</v>
      </c>
      <c r="D47" s="4" t="s">
        <v>3</v>
      </c>
      <c r="E47" s="5">
        <v>171.67</v>
      </c>
      <c r="F47" s="5">
        <v>390.15</v>
      </c>
      <c r="G47" s="5">
        <v>171.67</v>
      </c>
      <c r="H47" s="12">
        <f>+'[2]Desembre'!$J$27</f>
        <v>390.15000000000003</v>
      </c>
      <c r="I47" s="17">
        <f>SUM(E47:H47)</f>
        <v>1123.6399999999999</v>
      </c>
      <c r="J47" s="5">
        <f>+'[1]gener'!$J$27</f>
        <v>130.05</v>
      </c>
      <c r="K47" s="5">
        <v>171.67</v>
      </c>
      <c r="L47" s="5">
        <v>301.72</v>
      </c>
      <c r="M47" s="12">
        <v>301.72</v>
      </c>
      <c r="N47" s="5">
        <v>171.67</v>
      </c>
      <c r="O47" s="5">
        <v>301.72</v>
      </c>
      <c r="P47" s="5">
        <v>260.1</v>
      </c>
      <c r="Q47" s="12">
        <v>40.33</v>
      </c>
      <c r="R47" s="5">
        <v>170.38</v>
      </c>
      <c r="S47" s="5">
        <v>300.43</v>
      </c>
      <c r="T47" s="39">
        <v>252.33</v>
      </c>
      <c r="U47" s="5">
        <v>130.05</v>
      </c>
      <c r="V47" s="17">
        <f t="shared" si="1"/>
        <v>2532.17</v>
      </c>
    </row>
    <row r="48" spans="3:23" ht="15.75" thickTop="1">
      <c r="C48" s="13" t="s">
        <v>30</v>
      </c>
      <c r="D48" s="24" t="s">
        <v>4</v>
      </c>
      <c r="E48" s="25">
        <f>+$E$36</f>
        <v>238.77</v>
      </c>
      <c r="F48" s="25">
        <f>+$E$36</f>
        <v>238.77</v>
      </c>
      <c r="G48" s="25">
        <f>+$E$36</f>
        <v>238.77</v>
      </c>
      <c r="H48" s="25">
        <f>+G48+'[2]Desembre'!$P$27</f>
        <v>239.5659000000003</v>
      </c>
      <c r="I48" s="23">
        <f>SUM(E48:H48)</f>
        <v>955.8759000000003</v>
      </c>
      <c r="J48" s="25">
        <f>+J44</f>
        <v>238.77</v>
      </c>
      <c r="K48" s="25">
        <f aca="true" t="shared" si="22" ref="K48:S48">+J48</f>
        <v>238.77</v>
      </c>
      <c r="L48" s="25">
        <f t="shared" si="22"/>
        <v>238.77</v>
      </c>
      <c r="M48" s="26">
        <f t="shared" si="22"/>
        <v>238.77</v>
      </c>
      <c r="N48" s="25">
        <f t="shared" si="22"/>
        <v>238.77</v>
      </c>
      <c r="O48" s="25">
        <f t="shared" si="22"/>
        <v>238.77</v>
      </c>
      <c r="P48" s="25">
        <f t="shared" si="22"/>
        <v>238.77</v>
      </c>
      <c r="Q48" s="25">
        <f t="shared" si="22"/>
        <v>238.77</v>
      </c>
      <c r="R48" s="25">
        <f t="shared" si="22"/>
        <v>238.77</v>
      </c>
      <c r="S48" s="25">
        <f t="shared" si="22"/>
        <v>238.77</v>
      </c>
      <c r="T48" s="40">
        <v>0</v>
      </c>
      <c r="U48" s="25">
        <f>+S48</f>
        <v>238.77</v>
      </c>
      <c r="V48" s="23">
        <f t="shared" si="1"/>
        <v>2626.4700000000003</v>
      </c>
      <c r="W48" s="32"/>
    </row>
    <row r="49" spans="3:22" ht="15.75" thickBot="1">
      <c r="C49" s="13"/>
      <c r="D49" s="8" t="s">
        <v>5</v>
      </c>
      <c r="E49" s="9">
        <v>15.81</v>
      </c>
      <c r="F49" s="9">
        <v>15.97</v>
      </c>
      <c r="G49" s="9">
        <v>16.35</v>
      </c>
      <c r="H49" s="9">
        <v>15.22</v>
      </c>
      <c r="I49" s="18">
        <f>SUM(E49:H49)</f>
        <v>63.35</v>
      </c>
      <c r="J49" s="9">
        <v>17.12</v>
      </c>
      <c r="K49" s="9">
        <v>16.56</v>
      </c>
      <c r="L49" s="9">
        <v>14.47</v>
      </c>
      <c r="M49" s="9">
        <v>14.61</v>
      </c>
      <c r="N49" s="9">
        <v>14</v>
      </c>
      <c r="O49" s="9">
        <v>14.9</v>
      </c>
      <c r="P49" s="9">
        <v>19.21</v>
      </c>
      <c r="Q49" s="9">
        <v>18.52</v>
      </c>
      <c r="R49" s="9">
        <v>18.55</v>
      </c>
      <c r="S49" s="9">
        <v>13.6</v>
      </c>
      <c r="T49" s="44">
        <v>18.13</v>
      </c>
      <c r="U49" s="9">
        <v>14.89</v>
      </c>
      <c r="V49" s="18">
        <f t="shared" si="1"/>
        <v>194.56</v>
      </c>
    </row>
    <row r="50" spans="3:22" ht="15.75" thickBot="1">
      <c r="C50" s="14"/>
      <c r="D50" s="2" t="s">
        <v>6</v>
      </c>
      <c r="E50" s="11">
        <f aca="true" t="shared" si="23" ref="E50:U50">E48+E49</f>
        <v>254.58</v>
      </c>
      <c r="F50" s="11">
        <f t="shared" si="23"/>
        <v>254.74</v>
      </c>
      <c r="G50" s="11">
        <f t="shared" si="23"/>
        <v>255.12</v>
      </c>
      <c r="H50" s="11">
        <f t="shared" si="23"/>
        <v>254.7859000000003</v>
      </c>
      <c r="I50" s="11">
        <f t="shared" si="23"/>
        <v>1019.2259000000004</v>
      </c>
      <c r="J50" s="11">
        <f t="shared" si="23"/>
        <v>255.89000000000001</v>
      </c>
      <c r="K50" s="11">
        <f t="shared" si="23"/>
        <v>255.33</v>
      </c>
      <c r="L50" s="11">
        <f t="shared" si="23"/>
        <v>253.24</v>
      </c>
      <c r="M50" s="11">
        <f t="shared" si="23"/>
        <v>253.38</v>
      </c>
      <c r="N50" s="11">
        <f t="shared" si="23"/>
        <v>252.77</v>
      </c>
      <c r="O50" s="11">
        <f t="shared" si="23"/>
        <v>253.67000000000002</v>
      </c>
      <c r="P50" s="11">
        <f t="shared" si="23"/>
        <v>257.98</v>
      </c>
      <c r="Q50" s="11">
        <f t="shared" si="23"/>
        <v>257.29</v>
      </c>
      <c r="R50" s="11">
        <f t="shared" si="23"/>
        <v>257.32</v>
      </c>
      <c r="S50" s="11">
        <f t="shared" si="23"/>
        <v>252.37</v>
      </c>
      <c r="T50" s="41">
        <f t="shared" si="23"/>
        <v>18.13</v>
      </c>
      <c r="U50" s="11">
        <f t="shared" si="23"/>
        <v>253.66000000000003</v>
      </c>
      <c r="V50" s="11">
        <f t="shared" si="1"/>
        <v>2821.03</v>
      </c>
    </row>
    <row r="51" spans="3:22" ht="16.5" thickBot="1" thickTop="1">
      <c r="C51" s="19" t="s">
        <v>35</v>
      </c>
      <c r="D51" s="4" t="s">
        <v>3</v>
      </c>
      <c r="E51" s="5">
        <v>254.91</v>
      </c>
      <c r="F51" s="5">
        <v>513.72</v>
      </c>
      <c r="G51" s="5">
        <v>213.29</v>
      </c>
      <c r="H51" s="12">
        <f>+'[2]Desembre'!$J$28</f>
        <v>473.39000000000004</v>
      </c>
      <c r="I51" s="17">
        <f>SUM(E51:H51)</f>
        <v>1455.31</v>
      </c>
      <c r="J51" s="5">
        <f>+'[1]gener'!$J$28</f>
        <v>213.29000000000002</v>
      </c>
      <c r="K51" s="5">
        <v>130.05</v>
      </c>
      <c r="L51" s="5">
        <v>343.34</v>
      </c>
      <c r="M51" s="12">
        <v>301.72</v>
      </c>
      <c r="N51" s="5">
        <v>130.05</v>
      </c>
      <c r="O51" s="5">
        <v>213.29</v>
      </c>
      <c r="P51" s="5">
        <v>213.29</v>
      </c>
      <c r="Q51" s="12">
        <v>0</v>
      </c>
      <c r="R51" s="5">
        <v>213.29</v>
      </c>
      <c r="S51" s="5">
        <v>343.34</v>
      </c>
      <c r="T51" s="39">
        <v>130.05</v>
      </c>
      <c r="U51" s="5">
        <v>130.05</v>
      </c>
      <c r="V51" s="17">
        <f t="shared" si="1"/>
        <v>2361.76</v>
      </c>
    </row>
    <row r="52" spans="3:23" ht="15.75" thickTop="1">
      <c r="C52" s="13" t="s">
        <v>30</v>
      </c>
      <c r="D52" s="24" t="s">
        <v>4</v>
      </c>
      <c r="E52" s="25">
        <f>+$E$36</f>
        <v>238.77</v>
      </c>
      <c r="F52" s="25">
        <f>+$E$36</f>
        <v>238.77</v>
      </c>
      <c r="G52" s="25">
        <f>+$E$36</f>
        <v>238.77</v>
      </c>
      <c r="H52" s="25">
        <f>+G52+'[2]Desembre'!$P$28</f>
        <v>239.5659000000003</v>
      </c>
      <c r="I52" s="23">
        <f>SUM(E52:H52)</f>
        <v>955.8759000000003</v>
      </c>
      <c r="J52" s="25">
        <f>+J44</f>
        <v>238.77</v>
      </c>
      <c r="K52" s="25">
        <f aca="true" t="shared" si="24" ref="K52:S52">+J52</f>
        <v>238.77</v>
      </c>
      <c r="L52" s="25">
        <f t="shared" si="24"/>
        <v>238.77</v>
      </c>
      <c r="M52" s="26">
        <f t="shared" si="24"/>
        <v>238.77</v>
      </c>
      <c r="N52" s="25">
        <f t="shared" si="24"/>
        <v>238.77</v>
      </c>
      <c r="O52" s="25">
        <f t="shared" si="24"/>
        <v>238.77</v>
      </c>
      <c r="P52" s="25">
        <f t="shared" si="24"/>
        <v>238.77</v>
      </c>
      <c r="Q52" s="25">
        <f t="shared" si="24"/>
        <v>238.77</v>
      </c>
      <c r="R52" s="25">
        <f t="shared" si="24"/>
        <v>238.77</v>
      </c>
      <c r="S52" s="25">
        <f t="shared" si="24"/>
        <v>238.77</v>
      </c>
      <c r="T52" s="40">
        <v>0</v>
      </c>
      <c r="U52" s="25">
        <v>0</v>
      </c>
      <c r="V52" s="23">
        <f t="shared" si="1"/>
        <v>2387.7000000000003</v>
      </c>
      <c r="W52" s="32"/>
    </row>
    <row r="53" spans="3:22" ht="15.75" thickBot="1">
      <c r="C53" s="13"/>
      <c r="D53" s="8" t="s">
        <v>5</v>
      </c>
      <c r="E53" s="9">
        <v>15.81</v>
      </c>
      <c r="F53" s="9">
        <v>12.01</v>
      </c>
      <c r="G53" s="9">
        <v>13.83</v>
      </c>
      <c r="H53" s="9">
        <v>18.87</v>
      </c>
      <c r="I53" s="18">
        <f>SUM(E53:H53)</f>
        <v>60.519999999999996</v>
      </c>
      <c r="J53" s="9">
        <v>11.77</v>
      </c>
      <c r="K53" s="9">
        <v>12.15</v>
      </c>
      <c r="L53" s="9">
        <v>12.56</v>
      </c>
      <c r="M53" s="9">
        <v>12.66</v>
      </c>
      <c r="N53" s="9">
        <v>11.51</v>
      </c>
      <c r="O53" s="9">
        <v>11.84</v>
      </c>
      <c r="P53" s="9">
        <v>12.91</v>
      </c>
      <c r="Q53" s="9">
        <v>11.42</v>
      </c>
      <c r="R53" s="9">
        <v>11.27</v>
      </c>
      <c r="S53" s="9">
        <v>11.34</v>
      </c>
      <c r="T53" s="44">
        <v>11.35</v>
      </c>
      <c r="U53" s="9">
        <v>11.28</v>
      </c>
      <c r="V53" s="18">
        <f t="shared" si="1"/>
        <v>142.06</v>
      </c>
    </row>
    <row r="54" spans="3:22" ht="15.75" thickBot="1">
      <c r="C54" s="14"/>
      <c r="D54" s="2" t="s">
        <v>6</v>
      </c>
      <c r="E54" s="11">
        <f aca="true" t="shared" si="25" ref="E54:U54">E52+E53</f>
        <v>254.58</v>
      </c>
      <c r="F54" s="11">
        <f t="shared" si="25"/>
        <v>250.78</v>
      </c>
      <c r="G54" s="11">
        <f t="shared" si="25"/>
        <v>252.60000000000002</v>
      </c>
      <c r="H54" s="11">
        <f t="shared" si="25"/>
        <v>258.4359000000003</v>
      </c>
      <c r="I54" s="11">
        <f t="shared" si="25"/>
        <v>1016.3959000000003</v>
      </c>
      <c r="J54" s="11">
        <f t="shared" si="25"/>
        <v>250.54000000000002</v>
      </c>
      <c r="K54" s="11">
        <f t="shared" si="25"/>
        <v>250.92000000000002</v>
      </c>
      <c r="L54" s="11">
        <f t="shared" si="25"/>
        <v>251.33</v>
      </c>
      <c r="M54" s="11">
        <f t="shared" si="25"/>
        <v>251.43</v>
      </c>
      <c r="N54" s="11">
        <f t="shared" si="25"/>
        <v>250.28</v>
      </c>
      <c r="O54" s="11">
        <f t="shared" si="25"/>
        <v>250.61</v>
      </c>
      <c r="P54" s="11">
        <f t="shared" si="25"/>
        <v>251.68</v>
      </c>
      <c r="Q54" s="11">
        <f t="shared" si="25"/>
        <v>250.19</v>
      </c>
      <c r="R54" s="11">
        <f t="shared" si="25"/>
        <v>250.04000000000002</v>
      </c>
      <c r="S54" s="11">
        <f t="shared" si="25"/>
        <v>250.11</v>
      </c>
      <c r="T54" s="41">
        <f t="shared" si="25"/>
        <v>11.35</v>
      </c>
      <c r="U54" s="11">
        <f t="shared" si="25"/>
        <v>11.28</v>
      </c>
      <c r="V54" s="11">
        <f t="shared" si="1"/>
        <v>2529.7600000000007</v>
      </c>
    </row>
    <row r="55" spans="3:22" ht="16.5" thickBot="1" thickTop="1">
      <c r="C55" s="19" t="s">
        <v>36</v>
      </c>
      <c r="D55" s="4" t="s">
        <v>3</v>
      </c>
      <c r="E55" s="5">
        <v>213.29</v>
      </c>
      <c r="F55" s="5">
        <v>473.39</v>
      </c>
      <c r="G55" s="5">
        <v>130.05</v>
      </c>
      <c r="H55" s="12">
        <f>+'[2]Desembre'!$J$29</f>
        <v>390.15000000000003</v>
      </c>
      <c r="I55" s="17">
        <f>SUM(E55:H55)</f>
        <v>1206.88</v>
      </c>
      <c r="J55" s="5">
        <f>+'[1]gener'!$J$29</f>
        <v>83.24</v>
      </c>
      <c r="K55" s="5">
        <v>0</v>
      </c>
      <c r="L55" s="31"/>
      <c r="M55" s="27"/>
      <c r="N55" s="28"/>
      <c r="O55" s="28"/>
      <c r="P55" s="28"/>
      <c r="Q55" s="27"/>
      <c r="R55" s="28"/>
      <c r="S55" s="28"/>
      <c r="T55" s="36"/>
      <c r="U55" s="28"/>
      <c r="V55" s="17">
        <f>J55+K55+L55+M55+N55+O55+P55+Q55+R55+S55+T55+U55</f>
        <v>83.24</v>
      </c>
    </row>
    <row r="56" spans="3:23" ht="15.75" thickTop="1">
      <c r="C56" s="13" t="s">
        <v>30</v>
      </c>
      <c r="D56" s="24" t="s">
        <v>4</v>
      </c>
      <c r="E56" s="25">
        <f>+$E$36</f>
        <v>238.77</v>
      </c>
      <c r="F56" s="25">
        <f>+$E$36</f>
        <v>238.77</v>
      </c>
      <c r="G56" s="25">
        <f>+$E$36</f>
        <v>238.77</v>
      </c>
      <c r="H56" s="25">
        <f>+G56+'[2]Desembre'!$P$29</f>
        <v>239.5659000000003</v>
      </c>
      <c r="I56" s="23">
        <f>SUM(E56:H56)</f>
        <v>955.8759000000003</v>
      </c>
      <c r="J56" s="25">
        <f>+J52</f>
        <v>238.77</v>
      </c>
      <c r="K56" s="25">
        <v>0</v>
      </c>
      <c r="L56" s="29"/>
      <c r="M56" s="29"/>
      <c r="N56" s="29"/>
      <c r="O56" s="29"/>
      <c r="P56" s="29"/>
      <c r="Q56" s="29"/>
      <c r="R56" s="29"/>
      <c r="S56" s="33">
        <v>-155.53</v>
      </c>
      <c r="T56" s="37"/>
      <c r="U56" s="29"/>
      <c r="V56" s="23">
        <f>J56+K56+L56+M56+N56+O56+P56+Q56+R56+S56+T56+U56</f>
        <v>83.24000000000001</v>
      </c>
      <c r="W56" s="32"/>
    </row>
    <row r="57" spans="3:22" ht="15.75" thickBot="1">
      <c r="C57" s="13"/>
      <c r="D57" s="8" t="s">
        <v>5</v>
      </c>
      <c r="E57" s="9">
        <v>15.1</v>
      </c>
      <c r="F57" s="9">
        <v>13.86</v>
      </c>
      <c r="G57" s="9">
        <v>13.85</v>
      </c>
      <c r="H57" s="9">
        <v>14.4</v>
      </c>
      <c r="I57" s="18">
        <f>SUM(E57:H57)</f>
        <v>57.21</v>
      </c>
      <c r="J57" s="9">
        <v>14.74</v>
      </c>
      <c r="K57" s="9">
        <v>14.96</v>
      </c>
      <c r="L57" s="9">
        <v>11.29</v>
      </c>
      <c r="M57" s="30"/>
      <c r="N57" s="30"/>
      <c r="O57" s="30"/>
      <c r="P57" s="30"/>
      <c r="Q57" s="30"/>
      <c r="R57" s="30"/>
      <c r="S57" s="30"/>
      <c r="T57" s="38"/>
      <c r="U57" s="30"/>
      <c r="V57" s="18">
        <f t="shared" si="1"/>
        <v>40.99</v>
      </c>
    </row>
    <row r="58" spans="3:22" ht="15.75" thickBot="1">
      <c r="C58" s="14"/>
      <c r="D58" s="2" t="s">
        <v>6</v>
      </c>
      <c r="E58" s="11">
        <f aca="true" t="shared" si="26" ref="E58:U58">E56+E57</f>
        <v>253.87</v>
      </c>
      <c r="F58" s="11">
        <f t="shared" si="26"/>
        <v>252.63</v>
      </c>
      <c r="G58" s="11">
        <f t="shared" si="26"/>
        <v>252.62</v>
      </c>
      <c r="H58" s="11">
        <f t="shared" si="26"/>
        <v>253.96590000000032</v>
      </c>
      <c r="I58" s="11">
        <f t="shared" si="26"/>
        <v>1013.0859000000004</v>
      </c>
      <c r="J58" s="11">
        <f t="shared" si="26"/>
        <v>253.51000000000002</v>
      </c>
      <c r="K58" s="11">
        <f t="shared" si="26"/>
        <v>14.96</v>
      </c>
      <c r="L58" s="11">
        <f t="shared" si="26"/>
        <v>11.29</v>
      </c>
      <c r="M58" s="11">
        <f t="shared" si="26"/>
        <v>0</v>
      </c>
      <c r="N58" s="11">
        <f t="shared" si="26"/>
        <v>0</v>
      </c>
      <c r="O58" s="11">
        <f t="shared" si="26"/>
        <v>0</v>
      </c>
      <c r="P58" s="11">
        <f t="shared" si="26"/>
        <v>0</v>
      </c>
      <c r="Q58" s="11">
        <f t="shared" si="26"/>
        <v>0</v>
      </c>
      <c r="R58" s="11">
        <f t="shared" si="26"/>
        <v>0</v>
      </c>
      <c r="S58" s="11">
        <f>S56+S57</f>
        <v>-155.53</v>
      </c>
      <c r="T58" s="35">
        <f>T56+T57</f>
        <v>0</v>
      </c>
      <c r="U58" s="11">
        <f t="shared" si="26"/>
        <v>0</v>
      </c>
      <c r="V58" s="11">
        <f t="shared" si="1"/>
        <v>124.23000000000005</v>
      </c>
    </row>
    <row r="59" spans="3:22" ht="16.5" thickBot="1" thickTop="1">
      <c r="C59" s="19" t="s">
        <v>57</v>
      </c>
      <c r="D59" s="4" t="s">
        <v>3</v>
      </c>
      <c r="E59" s="5"/>
      <c r="F59" s="5"/>
      <c r="G59" s="5"/>
      <c r="H59" s="12"/>
      <c r="I59" s="17">
        <f>SUM(E59:H59)</f>
        <v>0</v>
      </c>
      <c r="J59" s="5"/>
      <c r="K59" s="5">
        <v>0</v>
      </c>
      <c r="L59" s="5">
        <v>384.96</v>
      </c>
      <c r="M59" s="12">
        <v>382.38</v>
      </c>
      <c r="N59" s="5">
        <v>295.24</v>
      </c>
      <c r="O59" s="5">
        <v>343.34</v>
      </c>
      <c r="P59" s="5">
        <v>384.96</v>
      </c>
      <c r="Q59" s="12">
        <v>0</v>
      </c>
      <c r="R59" s="5">
        <v>253.62</v>
      </c>
      <c r="S59" s="5">
        <v>384.96</v>
      </c>
      <c r="T59" s="39">
        <v>253.62</v>
      </c>
      <c r="U59" s="5">
        <v>254.91</v>
      </c>
      <c r="V59" s="17">
        <f>J59+K59+L59+M59+N59+O59+P59+Q59+R59+S59+T59+U59</f>
        <v>2937.99</v>
      </c>
    </row>
    <row r="60" spans="3:22" ht="15.75" thickTop="1">
      <c r="C60" s="13" t="s">
        <v>32</v>
      </c>
      <c r="D60" s="24" t="s">
        <v>4</v>
      </c>
      <c r="E60" s="25"/>
      <c r="F60" s="25"/>
      <c r="G60" s="25"/>
      <c r="H60" s="25"/>
      <c r="I60" s="23">
        <f>SUM(E60:H60)</f>
        <v>0</v>
      </c>
      <c r="J60" s="25"/>
      <c r="K60" s="25">
        <v>0</v>
      </c>
      <c r="L60" s="25">
        <f>+J56</f>
        <v>238.77</v>
      </c>
      <c r="M60" s="26">
        <f aca="true" t="shared" si="27" ref="M60:U60">+L60</f>
        <v>238.77</v>
      </c>
      <c r="N60" s="25">
        <f t="shared" si="27"/>
        <v>238.77</v>
      </c>
      <c r="O60" s="25">
        <f t="shared" si="27"/>
        <v>238.77</v>
      </c>
      <c r="P60" s="25">
        <f t="shared" si="27"/>
        <v>238.77</v>
      </c>
      <c r="Q60" s="25">
        <f t="shared" si="27"/>
        <v>238.77</v>
      </c>
      <c r="R60" s="25">
        <f t="shared" si="27"/>
        <v>238.77</v>
      </c>
      <c r="S60" s="25">
        <f t="shared" si="27"/>
        <v>238.77</v>
      </c>
      <c r="T60" s="40">
        <f t="shared" si="27"/>
        <v>238.77</v>
      </c>
      <c r="U60" s="40">
        <f t="shared" si="27"/>
        <v>238.77</v>
      </c>
      <c r="V60" s="23">
        <f>J60+K60+L60+M60+N60+O60+P60+Q60+R60+S60+T60+U60</f>
        <v>2387.7000000000003</v>
      </c>
    </row>
    <row r="61" spans="3:22" ht="15.75" thickBot="1">
      <c r="C61" s="13"/>
      <c r="D61" s="8" t="s">
        <v>5</v>
      </c>
      <c r="E61" s="9"/>
      <c r="F61" s="9"/>
      <c r="G61" s="9"/>
      <c r="H61" s="9"/>
      <c r="I61" s="18">
        <f>SUM(E61:H61)</f>
        <v>0</v>
      </c>
      <c r="J61" s="9"/>
      <c r="K61" s="9"/>
      <c r="L61" s="9">
        <v>6.2</v>
      </c>
      <c r="M61" s="9">
        <v>10</v>
      </c>
      <c r="N61" s="9">
        <v>10</v>
      </c>
      <c r="O61" s="9">
        <v>10</v>
      </c>
      <c r="P61" s="9">
        <v>10.29</v>
      </c>
      <c r="Q61" s="9">
        <v>10.6</v>
      </c>
      <c r="R61" s="9">
        <v>11.34</v>
      </c>
      <c r="S61" s="9">
        <v>10.84</v>
      </c>
      <c r="T61" s="44">
        <v>10.8</v>
      </c>
      <c r="U61" s="9">
        <v>12.46</v>
      </c>
      <c r="V61" s="18">
        <f>J61+K61+L61+M61+N61+O61+P61+Q61+R61+S61+T61+U61</f>
        <v>102.53</v>
      </c>
    </row>
    <row r="62" spans="3:22" ht="15.75" thickBot="1">
      <c r="C62" s="14"/>
      <c r="D62" s="2" t="s">
        <v>6</v>
      </c>
      <c r="E62" s="11">
        <f aca="true" t="shared" si="28" ref="E62:U62">E60+E61</f>
        <v>0</v>
      </c>
      <c r="F62" s="11">
        <f t="shared" si="28"/>
        <v>0</v>
      </c>
      <c r="G62" s="11">
        <f t="shared" si="28"/>
        <v>0</v>
      </c>
      <c r="H62" s="11">
        <f t="shared" si="28"/>
        <v>0</v>
      </c>
      <c r="I62" s="11">
        <f t="shared" si="28"/>
        <v>0</v>
      </c>
      <c r="J62" s="11">
        <f t="shared" si="28"/>
        <v>0</v>
      </c>
      <c r="K62" s="11">
        <f t="shared" si="28"/>
        <v>0</v>
      </c>
      <c r="L62" s="11">
        <f t="shared" si="28"/>
        <v>244.97</v>
      </c>
      <c r="M62" s="11">
        <f t="shared" si="28"/>
        <v>248.77</v>
      </c>
      <c r="N62" s="11">
        <f t="shared" si="28"/>
        <v>248.77</v>
      </c>
      <c r="O62" s="11">
        <f t="shared" si="28"/>
        <v>248.77</v>
      </c>
      <c r="P62" s="11">
        <f t="shared" si="28"/>
        <v>249.06</v>
      </c>
      <c r="Q62" s="11">
        <f t="shared" si="28"/>
        <v>249.37</v>
      </c>
      <c r="R62" s="11">
        <f t="shared" si="28"/>
        <v>250.11</v>
      </c>
      <c r="S62" s="11">
        <f t="shared" si="28"/>
        <v>249.61</v>
      </c>
      <c r="T62" s="41">
        <f t="shared" si="28"/>
        <v>249.57000000000002</v>
      </c>
      <c r="U62" s="11">
        <f t="shared" si="28"/>
        <v>251.23000000000002</v>
      </c>
      <c r="V62" s="11">
        <f>J62+K62+L62+M62+N62+O62+P62+Q62+R62+S62+T62+U62</f>
        <v>2490.2300000000005</v>
      </c>
    </row>
    <row r="72" ht="36" customHeight="1"/>
  </sheetData>
  <sheetProtection/>
  <printOptions/>
  <pageMargins left="0.7086614173228347" right="0.7086614173228347" top="0.7480314960629921" bottom="0.7480314960629921" header="0.31496062992125984" footer="0.31496062992125984"/>
  <pageSetup fitToHeight="1" fitToWidth="1" horizontalDpi="300" verticalDpi="300" orientation="portrait" paperSize="8" scale="4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AJARENYS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Pererifa</dc:creator>
  <cp:keywords/>
  <dc:description/>
  <cp:lastModifiedBy>Elisa</cp:lastModifiedBy>
  <cp:lastPrinted>2012-07-13T06:49:30Z</cp:lastPrinted>
  <dcterms:created xsi:type="dcterms:W3CDTF">2012-01-12T10:08:34Z</dcterms:created>
  <dcterms:modified xsi:type="dcterms:W3CDTF">2013-05-22T08:58:00Z</dcterms:modified>
  <cp:category/>
  <cp:version/>
  <cp:contentType/>
  <cp:contentStatus/>
</cp:coreProperties>
</file>